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стр.1" sheetId="1" r:id="rId1"/>
    <sheet name="Лист1" sheetId="2" r:id="rId2"/>
  </sheets>
  <definedNames>
    <definedName name="_xlnm.Print_Area" localSheetId="0">стр.1!$A$1:$I$235</definedName>
  </definedNames>
  <calcPr calcId="124519"/>
</workbook>
</file>

<file path=xl/calcChain.xml><?xml version="1.0" encoding="utf-8"?>
<calcChain xmlns="http://schemas.openxmlformats.org/spreadsheetml/2006/main">
  <c r="I119" i="1"/>
  <c r="I80"/>
  <c r="I73"/>
  <c r="I76"/>
  <c r="I79"/>
  <c r="I81"/>
  <c r="I82"/>
  <c r="I84"/>
  <c r="I86"/>
  <c r="I87"/>
  <c r="I88"/>
  <c r="I89"/>
  <c r="I90"/>
  <c r="I91"/>
  <c r="I92"/>
  <c r="I94"/>
  <c r="I95"/>
  <c r="I96"/>
  <c r="I97"/>
  <c r="I99"/>
  <c r="I101"/>
  <c r="I102"/>
  <c r="I103"/>
  <c r="I104"/>
  <c r="I105"/>
  <c r="I106"/>
  <c r="I68"/>
  <c r="I69"/>
  <c r="G71"/>
  <c r="H129"/>
  <c r="I127"/>
  <c r="H89"/>
  <c r="H87"/>
  <c r="H86"/>
  <c r="G66"/>
  <c r="H71"/>
  <c r="H66" s="1"/>
  <c r="I66" s="1"/>
  <c r="L57"/>
  <c r="K57"/>
  <c r="I116"/>
  <c r="I114"/>
  <c r="I184"/>
  <c r="H204"/>
  <c r="H199"/>
  <c r="G77"/>
  <c r="I77" s="1"/>
  <c r="G204"/>
  <c r="H77"/>
  <c r="H59"/>
  <c r="I158"/>
  <c r="H92"/>
  <c r="K120" i="2"/>
  <c r="K13"/>
  <c r="K14"/>
  <c r="K15"/>
  <c r="K16"/>
  <c r="K18"/>
  <c r="K19"/>
  <c r="K20"/>
  <c r="K21"/>
  <c r="K23"/>
  <c r="K24"/>
  <c r="K25"/>
  <c r="K26"/>
  <c r="K27"/>
  <c r="K28"/>
  <c r="K29"/>
  <c r="K30"/>
  <c r="K31"/>
  <c r="K32"/>
  <c r="K33"/>
  <c r="K35"/>
  <c r="K36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7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1"/>
  <c r="K122"/>
  <c r="K123"/>
  <c r="K124"/>
  <c r="K126"/>
  <c r="K127"/>
  <c r="K128"/>
  <c r="K129"/>
  <c r="K130"/>
  <c r="K131"/>
  <c r="K134"/>
  <c r="K135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3"/>
  <c r="G125"/>
  <c r="K125"/>
  <c r="G70"/>
  <c r="K70" s="1"/>
  <c r="G56"/>
  <c r="K56" s="1"/>
  <c r="G37"/>
  <c r="K37" s="1"/>
  <c r="G34"/>
  <c r="K34" s="1"/>
  <c r="G22"/>
  <c r="K22" s="1"/>
  <c r="G17"/>
  <c r="K17" s="1"/>
  <c r="G5"/>
  <c r="I111" i="1"/>
  <c r="I125"/>
  <c r="G92"/>
  <c r="G59"/>
  <c r="I59" s="1"/>
  <c r="I140"/>
  <c r="I178"/>
  <c r="I177"/>
  <c r="I176"/>
  <c r="I62"/>
  <c r="I61"/>
  <c r="I182"/>
  <c r="I183"/>
  <c r="G180"/>
  <c r="I180"/>
  <c r="I71" l="1"/>
  <c r="G12" i="2"/>
  <c r="K12" s="1"/>
</calcChain>
</file>

<file path=xl/sharedStrings.xml><?xml version="1.0" encoding="utf-8"?>
<sst xmlns="http://schemas.openxmlformats.org/spreadsheetml/2006/main" count="849" uniqueCount="267">
  <si>
    <t>ОТЧЕТ</t>
  </si>
  <si>
    <t>Юридический адрес</t>
  </si>
  <si>
    <t>Телефон (факс)</t>
  </si>
  <si>
    <t>Адрес электронной почты</t>
  </si>
  <si>
    <t>Наименование показателя</t>
  </si>
  <si>
    <t>Код строки</t>
  </si>
  <si>
    <t>Значение показателя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</si>
  <si>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</si>
  <si>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</si>
  <si>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</si>
  <si>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</si>
  <si>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</si>
  <si>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</si>
  <si>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</si>
  <si>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</si>
  <si>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</si>
  <si>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</si>
  <si>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</si>
  <si>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</si>
  <si>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</si>
  <si>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</si>
  <si>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Код
строки</t>
  </si>
  <si>
    <t>№ п/п</t>
  </si>
  <si>
    <t>Ед. измерения</t>
  </si>
  <si>
    <t>тыс. руб.</t>
  </si>
  <si>
    <t>чел.</t>
  </si>
  <si>
    <t>ед.</t>
  </si>
  <si>
    <t>1.1.</t>
  </si>
  <si>
    <t>1.2.</t>
  </si>
  <si>
    <t>2.1.</t>
  </si>
  <si>
    <t>6.1.</t>
  </si>
  <si>
    <t>7.1.</t>
  </si>
  <si>
    <t>1.1.1.</t>
  </si>
  <si>
    <t>1.1.2.</t>
  </si>
  <si>
    <t>УТВЕРЖДАЮ</t>
  </si>
  <si>
    <t>ед. измерения</t>
  </si>
  <si>
    <t>Значение
показателя</t>
  </si>
  <si>
    <t xml:space="preserve">на начало отчетного периода </t>
  </si>
  <si>
    <t>на конец отчетного периода</t>
  </si>
  <si>
    <t xml:space="preserve">в том числе </t>
  </si>
  <si>
    <t xml:space="preserve">ед. </t>
  </si>
  <si>
    <t>в том числе:</t>
  </si>
  <si>
    <t>здания</t>
  </si>
  <si>
    <t>сооружения</t>
  </si>
  <si>
    <t>помещения</t>
  </si>
  <si>
    <t>кв.м.</t>
  </si>
  <si>
    <t xml:space="preserve">кв. м. </t>
  </si>
  <si>
    <t>3.1.</t>
  </si>
  <si>
    <t>3.2.</t>
  </si>
  <si>
    <t>4.4.</t>
  </si>
  <si>
    <t xml:space="preserve">Раздел 1. Общие сведения </t>
  </si>
  <si>
    <t>Полное наименование государственного учреждения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</si>
  <si>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</si>
  <si>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наименование услуг</t>
  </si>
  <si>
    <t>потребители услуг</t>
  </si>
  <si>
    <t xml:space="preserve">номер </t>
  </si>
  <si>
    <t>дата</t>
  </si>
  <si>
    <t>Среднесписочная численность работников, чел.</t>
  </si>
  <si>
    <t>Штатная численность, ед.</t>
  </si>
  <si>
    <t>на начало года</t>
  </si>
  <si>
    <t>на конец года</t>
  </si>
  <si>
    <t>Информация о численности и заработной плате работников  учреждения</t>
  </si>
  <si>
    <t>Количество потребителей, воспользовавшихся услугами (работами)  учреждения - всего</t>
  </si>
  <si>
    <t>денежных средств</t>
  </si>
  <si>
    <t>наименование, срок действия</t>
  </si>
  <si>
    <t xml:space="preserve">Балансовая (остаточная) стоимость нефинансовых активов </t>
  </si>
  <si>
    <t>из них:</t>
  </si>
  <si>
    <t>по выданным авансам на прочие услуги</t>
  </si>
  <si>
    <t xml:space="preserve">материальных ценностей </t>
  </si>
  <si>
    <t>по выданным авансам на услуги по содержанию имущества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</si>
  <si>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</si>
  <si>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</si>
  <si>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</si>
  <si>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Просроченная кредиторская задолженность</t>
  </si>
  <si>
    <t>по оплате услуг по содержанию имущества</t>
  </si>
  <si>
    <t>по платежам в бюджет</t>
  </si>
  <si>
    <t>Поступления,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</si>
  <si>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</si>
  <si>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</si>
  <si>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</si>
  <si>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</si>
  <si>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</si>
  <si>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</si>
  <si>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</si>
  <si>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</si>
  <si>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</si>
  <si>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</si>
  <si>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</si>
  <si>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Исполнитель</t>
  </si>
  <si>
    <t>Количество обоснованных жалоб потребителей</t>
  </si>
  <si>
    <t>основных средств</t>
  </si>
  <si>
    <t>по выданным авансам на арендую плату за пользованием имуществом</t>
  </si>
  <si>
    <t>по заработной плате</t>
  </si>
  <si>
    <t>по прочим выплатам</t>
  </si>
  <si>
    <t>по арендной плате  за пользованием имуществом</t>
  </si>
  <si>
    <t>Выплаты за счет средств краевого бюджета, всего:</t>
  </si>
  <si>
    <t>в том числе по видам поступлений:</t>
  </si>
  <si>
    <t>На приобретение основных средств</t>
  </si>
  <si>
    <t>На приобретение  материальных запасов</t>
  </si>
  <si>
    <t>На приобретение ценных бумаг</t>
  </si>
  <si>
    <t>На приобретение  акций и иных форм участия в капитале</t>
  </si>
  <si>
    <t>Выплаты за счет приносящей доход деятельности, всего:</t>
  </si>
  <si>
    <t>Расчеты по суммам поступлений в доход краевого бюджета</t>
  </si>
  <si>
    <t>предшествующий год</t>
  </si>
  <si>
    <t>от порчи материальных ценностей</t>
  </si>
  <si>
    <t>переданного в аренду</t>
  </si>
  <si>
    <t>переданного в безвозмездное пользование</t>
  </si>
  <si>
    <t>1.3.</t>
  </si>
  <si>
    <t>(полное наименование учреждения)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</si>
  <si>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</si>
  <si>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</si>
  <si>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</si>
  <si>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</si>
  <si>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Сведения об учреждении</t>
  </si>
  <si>
    <t>Раздел II. Результаты деятельности учреждения</t>
  </si>
  <si>
    <t>5.1.</t>
  </si>
  <si>
    <t>5.2.</t>
  </si>
  <si>
    <t>5.3.</t>
  </si>
  <si>
    <t>(подпись)</t>
  </si>
  <si>
    <t>(расшифровка подписи)</t>
  </si>
  <si>
    <t>"_______"________________ 20____г.</t>
  </si>
  <si>
    <t>СОГЛАСОВАНО</t>
  </si>
  <si>
    <t xml:space="preserve">о результатах деятельности 
</t>
  </si>
  <si>
    <t>и об использовании закрепленного за ним государственного имущества Красноярского края</t>
  </si>
  <si>
    <t>№     
п/п</t>
  </si>
  <si>
    <t xml:space="preserve">Адрес фактического местонахождения </t>
  </si>
  <si>
    <t xml:space="preserve">Перечень основных видов деятельности и иных видов деятельности, не являющихся основными, осуществляемых государственным учреждением 
в соответствии с ОКВЭД </t>
  </si>
  <si>
    <t>Перечень учредительных и разрешительных документов (с указанием №, даты, срока действия) на основании которых государственное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</si>
  <si>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Комментарии</t>
  </si>
  <si>
    <t>Высшая категория</t>
  </si>
  <si>
    <t>I категория</t>
  </si>
  <si>
    <t>II категория</t>
  </si>
  <si>
    <t>ИНН/КПП</t>
  </si>
  <si>
    <t xml:space="preserve">1. Изменение балансовой (остаточной) стоимости нефинансовых активов </t>
  </si>
  <si>
    <t>Изменения 
по отношению 
к предыдущему году,  %</t>
  </si>
  <si>
    <t>2. Общая сумма выставленных требований в возмещение ущерба по недостачам и хищениям</t>
  </si>
  <si>
    <t>Общая сумма выставленных требований в возмещение ущерба по недостачам и хищениям,  всего:</t>
  </si>
  <si>
    <t>субсидия на выполнение государственного задания</t>
  </si>
  <si>
    <t>субсидия на иные цели</t>
  </si>
  <si>
    <t>бюджетные инвестиции</t>
  </si>
  <si>
    <t>поступления от иной приносящей доход деятельности, всего:</t>
  </si>
  <si>
    <t>3. Поступления и выплаты учреждения</t>
  </si>
  <si>
    <t>по выданным авансам на коммунальные услуги</t>
  </si>
  <si>
    <t>по выданным авансам на услуги связи</t>
  </si>
  <si>
    <t>по выданным авансам на транспортные услуги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</si>
  <si>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</si>
  <si>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</si>
  <si>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</si>
  <si>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Кредиторская задолженность по расчетам с поставщиками и подрядчиками за счет средств краевого бюджета, всего: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</si>
  <si>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</si>
  <si>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</si>
  <si>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</si>
  <si>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</si>
  <si>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</si>
  <si>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</si>
  <si>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</si>
  <si>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прочим расчетам с кредиторами</t>
  </si>
  <si>
    <t>Услуги (работы), оказываемые физическим и (или) юридическим лицам на платной основе:</t>
  </si>
  <si>
    <t>руб.</t>
  </si>
  <si>
    <t>по видам услуг (работ):</t>
  </si>
  <si>
    <t>1.3.1.</t>
  </si>
  <si>
    <t>1.3.2.</t>
  </si>
  <si>
    <t>2. Движимое имущество  учреждения</t>
  </si>
  <si>
    <t>1.4.*</t>
  </si>
  <si>
    <t>Общая балансовая (остаточная) стоимость недвижимого имущества, приобретенного Учреждением в отчетном периоде за счет средств, выделенных Учреждению на указанные цели министерством образования и науки Красноярского края</t>
  </si>
  <si>
    <t>Общая балансовая (остаточная) стоимость недвижимого имущества, приобретенного Учреждением в отчетном периоде за счет доходов, полученных от платных услуг и иной приносящей доход деятельности</t>
  </si>
  <si>
    <t>1.5.*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</si>
  <si>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</si>
  <si>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1.6.*</t>
  </si>
  <si>
    <t xml:space="preserve"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
</t>
  </si>
  <si>
    <t>недвижимое имущество</t>
  </si>
  <si>
    <t>движимое имущество</t>
  </si>
  <si>
    <t>* - дополнительная информация, включаемая в состав отчета государственных бюджетных  учреждений</t>
  </si>
  <si>
    <t>Квалификация работников, чел.</t>
  </si>
  <si>
    <t>Среднемесячная заработная плата, руб.</t>
  </si>
  <si>
    <t>3.3.</t>
  </si>
  <si>
    <t>4. Изменения дебиторской задолженности учреждения</t>
  </si>
  <si>
    <t>4.1.</t>
  </si>
  <si>
    <t>4.2.</t>
  </si>
  <si>
    <t>4.3.</t>
  </si>
  <si>
    <t>5. Изменения кредиторской задолженности учреждения</t>
  </si>
  <si>
    <t>6. Цены (тарифы) на платные услуги (работы), оказываемые физическим 
и (или) юридическим лицам</t>
  </si>
  <si>
    <t>7. Количество потребителей,  воспользовавшихся услугами (работами) учреждения</t>
  </si>
  <si>
    <t>7.2.</t>
  </si>
  <si>
    <t>Раздел III. Об использовании имущества, закрепленного за Учреждением</t>
  </si>
  <si>
    <t>1. Недвижимое имущество Учреждения</t>
  </si>
  <si>
    <t>Общая балансовая  стоимость недвижимого имущества, находящегося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</si>
  <si>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  - всего:</t>
  </si>
  <si>
    <t>Общая площадь объектов недвижимого имущества, находящегося у Учреждения на праве оперативного управления - всего: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</si>
  <si>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
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</si>
  <si>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
</t>
  </si>
  <si>
    <t>Общая балансовая стоимость движимого имущества, находящегося у Учреждения на праве оперативного управления</t>
  </si>
  <si>
    <t>3. Доходы от распоряжения имуществом, находящимся у Учреждения на праве оперативного управления</t>
  </si>
  <si>
    <t>М.А.Безруков</t>
  </si>
  <si>
    <t>662712, Красноярский край, Шушенский район, р.п.Шушенское, кв.СХТ, дом 20</t>
  </si>
  <si>
    <t>8(39139) 34698,31085,35699,34349</t>
  </si>
  <si>
    <t>shush_tatyana@mail.ru, shush_kolledg@mail.ru</t>
  </si>
  <si>
    <t>2442007140/244201001</t>
  </si>
  <si>
    <t>обучение водителей автотранспортных средств,                                                                                 -деятельность столовых при предприятиях и учреждениях,                              -деятельность по предоставлению мест для временного проживания в общежитиях для студентов.</t>
  </si>
  <si>
    <t>студенты колледжа и жители и гости поселка</t>
  </si>
  <si>
    <t>Платная образовательная деятельность, предоставление платных дополнительных образовательных услуг</t>
  </si>
  <si>
    <t xml:space="preserve">Дебиторская задолженность, образованная за счет средств краевого бюджета, </t>
  </si>
  <si>
    <t>производственная деятельность подразделения общественного питания образовательных учреждений, не имеющих статуса юридического лица</t>
  </si>
  <si>
    <t xml:space="preserve">Средства, поступающие в виде платы за проживание в общежитиях </t>
  </si>
  <si>
    <t>Производственная деятельность подразделения общественного питания образовательных учреждений, не имеющих статуса юридического лица</t>
  </si>
  <si>
    <t>тел.8(39139)35699</t>
  </si>
  <si>
    <t xml:space="preserve">Заканчивается срок действия II категории </t>
  </si>
  <si>
    <t>Л.В.Казакова</t>
  </si>
  <si>
    <t>проверено Даниловой Г.Б</t>
  </si>
  <si>
    <t>Руководитель краевого государственного учреждения</t>
  </si>
  <si>
    <t>116711,69/8938,4</t>
  </si>
  <si>
    <t>34389,58/19468,72</t>
  </si>
  <si>
    <t>397278,51/265083,42</t>
  </si>
  <si>
    <t>Оказание платных услуг физическим и (или) юридическим лицам</t>
  </si>
  <si>
    <t>Доходы от собственности</t>
  </si>
  <si>
    <t>Прочие доходы</t>
  </si>
  <si>
    <t>51805,72/27384,01</t>
  </si>
  <si>
    <t>Свидетельство о государственной аккредитации до 01.04.2019
 лицензия бессрочно
 устав 
 свидетельство</t>
  </si>
  <si>
    <t>КГБПОУ "Шушенский сельскохозяйственный колледж"</t>
  </si>
  <si>
    <t>краевое государственное бюджетное профессиональное бразовательное учреждение "Шушенский сельскохозяйственный колледж"</t>
  </si>
  <si>
    <t>4055
7798-л
468-03/2
005915696</t>
  </si>
  <si>
    <t>03.02.2015
03.02.2015
30.12.2014
24.11.1994</t>
  </si>
  <si>
    <t>71913,72/14621,44</t>
  </si>
  <si>
    <t>7506,57</t>
  </si>
  <si>
    <t>39832,38/13386,44</t>
  </si>
  <si>
    <t>22330,83/1270,01</t>
  </si>
  <si>
    <t>36387,57/2622,68</t>
  </si>
  <si>
    <t>39439,28/511,65</t>
  </si>
  <si>
    <t>1137,53/0</t>
  </si>
  <si>
    <t>2186,55/174,05</t>
  </si>
  <si>
    <t>12414,79/511,65</t>
  </si>
  <si>
    <t>48459,6/23243,5</t>
  </si>
  <si>
    <t>39330,3/21796</t>
  </si>
  <si>
    <t>1636,5/305,6</t>
  </si>
  <si>
    <t>9129,3/1447,4</t>
  </si>
  <si>
    <t>557091,11/303460,01</t>
  </si>
  <si>
    <t>60543,46/21218,38</t>
  </si>
  <si>
    <t>109737,38/31965,74</t>
  </si>
  <si>
    <t>197011,9/44120,84</t>
  </si>
  <si>
    <t>Заместитель министра 
образования Красноярского края</t>
  </si>
  <si>
    <t>Начальник отдела среднего профессионального образования</t>
  </si>
  <si>
    <t>от выбытия материальных запасов</t>
  </si>
  <si>
    <t xml:space="preserve">вся </t>
  </si>
  <si>
    <t>только 206 счет</t>
  </si>
  <si>
    <t>кроме 205</t>
  </si>
  <si>
    <t>только 302</t>
  </si>
  <si>
    <t>Заместитель начальник отдела финансового учета и отчетности</t>
  </si>
  <si>
    <t>Г.Л.Яунземс</t>
  </si>
  <si>
    <t>за период с 01.01.2017 по 31.12.2017</t>
  </si>
  <si>
    <t>за отчетный 
2017 год</t>
  </si>
  <si>
    <t>Повысили категорию в 2017 году 2 преподавателя</t>
  </si>
  <si>
    <t xml:space="preserve">Уменьшение часов педнагрузки работников с 01.09.2017 г </t>
  </si>
  <si>
    <t>-</t>
  </si>
  <si>
    <t>Доходы от оказания платных услуг (работ)</t>
  </si>
  <si>
    <t>Суммы принудительного изъятия</t>
  </si>
  <si>
    <t>Поступлния от иной приносящей доход деятельности, всего:</t>
  </si>
  <si>
    <t>574213,34/353911,45</t>
  </si>
  <si>
    <t>565035,65/351510,26</t>
  </si>
  <si>
    <t>1,62/0,68</t>
  </si>
  <si>
    <t>54895,59/15231,70</t>
  </si>
  <si>
    <t>54663,34/12895,15</t>
  </si>
  <si>
    <t>и.о. главного бухгалтера</t>
  </si>
  <si>
    <t>Т.В.Неясова</t>
  </si>
  <si>
    <t>исполняющий обязанности министра
образования Красноярского края</t>
  </si>
  <si>
    <t>С.И. Маковская</t>
  </si>
  <si>
    <t>О.Н. Никитина</t>
  </si>
  <si>
    <t>а) образование профессиональное среднее;
б) обучение профессиональное (для лиц с ограниченными возможностями здоровья (с различными формами умственной отсталости), не имеющих основного общего или среднего общего образования).;                                                                                                                                                                                                                         обучение профессиональное (за исключением обучения профессионального для лиц с ограниченными возможностями здоровья (с различными формами умственной отсталости), не имеющих основного общего или среднего общего образования);
 образование дополнительное;  
 образование дополнительное детей и взрослых прочее, не включенное в другие группировки;
 образование профессиональное дополнительное;
 деятельность школ подготовки водителей автотранспортных средств;
выращивание зерновых культур;
выращивание зернобобовых культур;
выращивание семян масленичных культур;
выращивание овощей;
выращивание столовых корнеплодных и клубнеплодных культур с высоким содержанием крахмала или инулина;
выращивание семян овощных культур, за исключением семян сахарной свеклы;
выращивание сахарной свеклы и семян сахарной свеклы;
выращивание овощей, не включенных в другие группировки;
выращивание однолетних кормовых культур;
цветоводство;
выращивание прочих однолетних  культур, не включенных в другие группировки;
выращивание многолетних культур;
выращивание семечковых и косточковых культур;
выращивание прочих плодовых деревьев, кустарников и орехов;
пчеловодство медового направления;
производство нерафинированных растительных масел и их фракций;                                                                                                          производство муки из зерновых культур;
производство крупы и гранул из зерновых культур;                                                                                                              торговля розничная хлебом и хлебобулочными изделиями и кондитерск иими изделиями в специализированных магазинах;
перевозка грузов специализированными автотранспортными средствами;
перевозка грузов неспециализированными автотранспортными средствами;
перевозки пассажиров сухопутным транспортом прочие, не включенные в другие группировки;
деятельность по предоставлению прочих мест для временного проживания;
деятельность социальных столовых, буфетов или кафетериев (в офисах, больницах, школах, институтах и пр.) на основе льготных цен на питание;
предоставление услуг парикмахерскими и салонами красоты;
техническое обслуживание и ремонт легковых автомобилей и легких грузовых автотранспортных средств;
техническое обслуживание и ремонт прочих автотранспортных средств;
обучение профессиональное;
аренда и управление собственным или арендованным нежилым недвижимым имуществом;                                                                               деятельность в области спорта прочая;                                                                                                                                                                                деятельность физкультурно-оздоровительная;                                                                                                                                                                 управление эксплуатацией жилого фонда за вознаграждение или на договорной основе;                                                                                    управление эксплуатацией нежилого фонда за вознаграждение или на договорной основе;                                                                                     торговля оптовая  отходами и ломом;                                                                                                                                                                             деятельность по фотокопированию и подготовке документов и прочая специализированная вспомогательная деятельность по обеспечению деятельности офиса;                                                                                                                                                                торговля оптовая зерном, семенами и кормами для животных;                                                                                                                                                    торговля оптовая фруктами и овощами;                                                                                                                                                                                                                   деятельность стоянок для транспортных средств;                                                                                                                                                                  деятельность по предоставлению туристических информационных услуг;                                                                                                                            деятельность по предоставлению экскурсионных туристических услуг;                                                                                       деятельность по предоставлению туристических услуг,связанных с бронированием;                                                                                                                                                              деятельность столовых и буфетов при предприятиях и учреждениях (организация горячего питания лиц, относящихся к льготной категории граждан в соответствии с действующим законодательством Красноярского края.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</si>
</sst>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3" fillId="0" borderId="1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4" fillId="0" borderId="11" xfId="0" applyFont="1" applyFill="1" applyBorder="1"/>
    <xf numFmtId="0" fontId="25" fillId="0" borderId="0" xfId="0" applyFont="1" applyFill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3" fillId="0" borderId="0" xfId="0" applyFont="1" applyFill="1" applyBorder="1"/>
    <xf numFmtId="0" fontId="4" fillId="0" borderId="10" xfId="0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/>
    <xf numFmtId="2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24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10" xfId="41" applyFont="1" applyFill="1" applyBorder="1" applyAlignment="1">
      <alignment horizontal="center" vertical="center" wrapText="1"/>
    </xf>
    <xf numFmtId="43" fontId="4" fillId="0" borderId="10" xfId="41" applyFont="1" applyFill="1" applyBorder="1" applyAlignment="1">
      <alignment horizontal="left" vertical="center" wrapText="1"/>
    </xf>
    <xf numFmtId="43" fontId="5" fillId="0" borderId="10" xfId="41" applyFont="1" applyFill="1" applyBorder="1" applyAlignment="1">
      <alignment horizontal="center" vertical="center" wrapText="1"/>
    </xf>
    <xf numFmtId="43" fontId="4" fillId="0" borderId="10" xfId="41" applyFont="1" applyFill="1" applyBorder="1" applyAlignment="1">
      <alignment horizontal="center" wrapText="1"/>
    </xf>
    <xf numFmtId="43" fontId="4" fillId="0" borderId="10" xfId="41" applyFont="1" applyFill="1" applyBorder="1" applyAlignment="1">
      <alignment horizontal="left" wrapText="1"/>
    </xf>
    <xf numFmtId="43" fontId="4" fillId="0" borderId="10" xfId="41" applyFont="1" applyFill="1" applyBorder="1" applyAlignment="1">
      <alignment horizontal="center"/>
    </xf>
    <xf numFmtId="1" fontId="4" fillId="0" borderId="10" xfId="4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43" fontId="4" fillId="0" borderId="10" xfId="4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10" xfId="41" applyNumberFormat="1" applyFont="1" applyFill="1" applyBorder="1" applyAlignment="1">
      <alignment horizontal="center" vertical="center" wrapText="1"/>
    </xf>
    <xf numFmtId="43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11" xfId="0" applyFont="1" applyFill="1" applyBorder="1" applyAlignment="1">
      <alignment horizontal="right" vertical="top" wrapText="1"/>
    </xf>
    <xf numFmtId="4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4" fillId="0" borderId="10" xfId="0" applyNumberFormat="1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25" borderId="10" xfId="4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3" fontId="4" fillId="0" borderId="10" xfId="41" applyFont="1" applyFill="1" applyBorder="1" applyAlignment="1"/>
    <xf numFmtId="0" fontId="4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left" vertical="center" wrapText="1"/>
    </xf>
    <xf numFmtId="0" fontId="4" fillId="25" borderId="16" xfId="0" applyFont="1" applyFill="1" applyBorder="1" applyAlignment="1">
      <alignment horizontal="left" vertical="top" wrapText="1"/>
    </xf>
    <xf numFmtId="0" fontId="4" fillId="25" borderId="17" xfId="0" applyFont="1" applyFill="1" applyBorder="1" applyAlignment="1">
      <alignment horizontal="left" vertical="top"/>
    </xf>
    <xf numFmtId="0" fontId="4" fillId="25" borderId="18" xfId="0" applyFont="1" applyFill="1" applyBorder="1" applyAlignment="1">
      <alignment horizontal="left" vertical="top"/>
    </xf>
    <xf numFmtId="0" fontId="4" fillId="25" borderId="16" xfId="0" applyFont="1" applyFill="1" applyBorder="1" applyAlignment="1">
      <alignment horizontal="left" wrapText="1"/>
    </xf>
    <xf numFmtId="0" fontId="0" fillId="25" borderId="17" xfId="0" applyFill="1" applyBorder="1" applyAlignment="1">
      <alignment horizontal="left"/>
    </xf>
    <xf numFmtId="0" fontId="0" fillId="25" borderId="18" xfId="0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M235"/>
  <sheetViews>
    <sheetView tabSelected="1" topLeftCell="A14" zoomScaleSheetLayoutView="80" workbookViewId="0">
      <selection activeCell="E37" sqref="E37:I38"/>
    </sheetView>
  </sheetViews>
  <sheetFormatPr defaultRowHeight="15.75"/>
  <cols>
    <col min="1" max="1" width="9.5703125" style="2" customWidth="1"/>
    <col min="2" max="2" width="25.7109375" style="2" customWidth="1"/>
    <col min="3" max="3" width="15.7109375" style="2" customWidth="1"/>
    <col min="4" max="4" width="8.140625" style="1" customWidth="1"/>
    <col min="5" max="5" width="8.42578125" style="1" customWidth="1"/>
    <col min="6" max="6" width="12.5703125" style="1" customWidth="1"/>
    <col min="7" max="7" width="24" style="2" customWidth="1"/>
    <col min="8" max="8" width="24.28515625" style="2" customWidth="1"/>
    <col min="9" max="9" width="17.85546875" style="2" customWidth="1"/>
    <col min="10" max="10" width="32.85546875" style="2" customWidth="1"/>
    <col min="11" max="11" width="23.28515625" style="2" customWidth="1"/>
    <col min="12" max="12" width="9.5703125" style="2" bestFit="1" customWidth="1"/>
    <col min="13" max="16384" width="9.140625" style="2"/>
  </cols>
  <sheetData>
    <row r="1" spans="1:13">
      <c r="A1" s="4"/>
      <c r="B1" s="4"/>
      <c r="C1" s="4"/>
      <c r="D1" s="19"/>
      <c r="E1" s="19"/>
      <c r="F1" s="20"/>
      <c r="G1" s="21"/>
      <c r="H1" s="21"/>
      <c r="I1" s="4"/>
      <c r="J1" s="4"/>
      <c r="K1" s="4"/>
      <c r="L1" s="4"/>
      <c r="M1" s="4"/>
    </row>
    <row r="2" spans="1:13" ht="15.75" customHeight="1">
      <c r="A2" s="121" t="s">
        <v>121</v>
      </c>
      <c r="B2" s="121"/>
      <c r="C2" s="121"/>
      <c r="D2" s="14"/>
      <c r="E2" s="11"/>
      <c r="F2" s="19"/>
      <c r="H2" s="115" t="s">
        <v>34</v>
      </c>
      <c r="I2" s="115"/>
      <c r="J2" s="4"/>
      <c r="K2" s="4"/>
      <c r="L2" s="4"/>
      <c r="M2" s="4"/>
    </row>
    <row r="3" spans="1:13" ht="32.25" customHeight="1">
      <c r="A3" s="121" t="s">
        <v>263</v>
      </c>
      <c r="B3" s="121"/>
      <c r="C3" s="121"/>
      <c r="D3" s="14"/>
      <c r="E3" s="11"/>
      <c r="F3" s="19"/>
      <c r="H3" s="115" t="s">
        <v>209</v>
      </c>
      <c r="I3" s="115"/>
      <c r="J3" s="4"/>
      <c r="K3" s="4"/>
      <c r="L3" s="4"/>
      <c r="M3" s="4"/>
    </row>
    <row r="4" spans="1:13" ht="15.75" customHeight="1">
      <c r="A4" s="22"/>
      <c r="B4" s="74" t="s">
        <v>264</v>
      </c>
      <c r="C4" s="50"/>
      <c r="D4" s="14"/>
      <c r="E4" s="11"/>
      <c r="F4" s="19"/>
      <c r="G4" s="23"/>
      <c r="H4" s="24"/>
      <c r="I4" s="25" t="s">
        <v>193</v>
      </c>
      <c r="J4" s="4"/>
      <c r="K4" s="4"/>
      <c r="L4" s="4"/>
      <c r="M4" s="4"/>
    </row>
    <row r="5" spans="1:13" ht="15.75" customHeight="1">
      <c r="A5" s="51" t="s">
        <v>118</v>
      </c>
      <c r="B5" s="49" t="s">
        <v>119</v>
      </c>
      <c r="C5" s="52"/>
      <c r="D5" s="14"/>
      <c r="E5" s="11"/>
      <c r="F5" s="19"/>
      <c r="G5" s="3"/>
      <c r="H5" s="26" t="s">
        <v>118</v>
      </c>
      <c r="I5" s="23" t="s">
        <v>119</v>
      </c>
      <c r="J5" s="4"/>
      <c r="K5" s="4"/>
      <c r="L5" s="4"/>
      <c r="M5" s="4"/>
    </row>
    <row r="6" spans="1:13" ht="15.75" customHeight="1">
      <c r="A6" s="28"/>
      <c r="B6" s="28"/>
      <c r="C6" s="28"/>
      <c r="D6" s="14"/>
      <c r="E6" s="11"/>
      <c r="F6" s="19"/>
      <c r="H6" s="116" t="s">
        <v>120</v>
      </c>
      <c r="I6" s="116"/>
      <c r="J6" s="4"/>
      <c r="K6" s="4"/>
      <c r="L6" s="4"/>
      <c r="M6" s="4"/>
    </row>
    <row r="7" spans="1:13" ht="27" customHeight="1">
      <c r="A7" s="121" t="s">
        <v>239</v>
      </c>
      <c r="B7" s="121"/>
      <c r="C7" s="121"/>
      <c r="D7" s="14"/>
      <c r="E7" s="11"/>
      <c r="F7" s="19"/>
      <c r="J7" s="28"/>
      <c r="K7" s="28"/>
      <c r="L7" s="4"/>
      <c r="M7" s="4"/>
    </row>
    <row r="8" spans="1:13" ht="15.75" customHeight="1">
      <c r="A8" s="22"/>
      <c r="B8" s="74" t="s">
        <v>265</v>
      </c>
      <c r="C8" s="52"/>
      <c r="D8" s="14"/>
      <c r="E8" s="11"/>
      <c r="F8" s="23"/>
      <c r="J8" s="4"/>
      <c r="K8" s="4"/>
      <c r="L8" s="4"/>
      <c r="M8" s="4"/>
    </row>
    <row r="9" spans="1:13" ht="15.75" customHeight="1">
      <c r="A9" s="49" t="s">
        <v>118</v>
      </c>
      <c r="B9" s="53" t="s">
        <v>119</v>
      </c>
      <c r="C9" s="52"/>
      <c r="D9" s="14"/>
      <c r="E9" s="11"/>
      <c r="F9" s="19"/>
      <c r="J9" s="23"/>
      <c r="K9" s="4"/>
      <c r="L9" s="4"/>
      <c r="M9" s="4"/>
    </row>
    <row r="10" spans="1:13" ht="15.75" customHeight="1">
      <c r="A10" s="28"/>
      <c r="B10" s="28"/>
      <c r="C10" s="28"/>
      <c r="D10" s="14"/>
      <c r="E10" s="11"/>
      <c r="F10" s="19"/>
      <c r="J10" s="29"/>
      <c r="K10" s="29"/>
      <c r="L10" s="4"/>
      <c r="M10" s="4"/>
    </row>
    <row r="11" spans="1:13" ht="27" customHeight="1">
      <c r="A11" s="121" t="s">
        <v>240</v>
      </c>
      <c r="B11" s="121"/>
      <c r="C11" s="121"/>
      <c r="D11" s="19"/>
      <c r="E11" s="19"/>
      <c r="F11" s="19"/>
      <c r="G11" s="4"/>
      <c r="H11" s="4"/>
      <c r="I11" s="4"/>
      <c r="J11" s="4"/>
      <c r="K11" s="4"/>
      <c r="L11" s="4"/>
      <c r="M11" s="4"/>
    </row>
    <row r="12" spans="1:13" ht="15.75" customHeight="1">
      <c r="A12" s="22"/>
      <c r="B12" s="74" t="s">
        <v>207</v>
      </c>
      <c r="C12" s="52"/>
      <c r="D12" s="19"/>
      <c r="E12" s="19"/>
      <c r="F12" s="19"/>
      <c r="G12" s="4"/>
      <c r="H12" s="4"/>
      <c r="I12" s="4"/>
      <c r="J12" s="4"/>
      <c r="K12" s="4"/>
      <c r="L12" s="4"/>
      <c r="M12" s="4"/>
    </row>
    <row r="13" spans="1:13">
      <c r="A13" s="49" t="s">
        <v>118</v>
      </c>
      <c r="B13" s="49" t="s">
        <v>119</v>
      </c>
      <c r="C13" s="52"/>
      <c r="D13" s="19"/>
      <c r="E13" s="19"/>
      <c r="F13" s="19"/>
      <c r="G13" s="4"/>
      <c r="H13" s="4"/>
      <c r="I13" s="4"/>
      <c r="J13" s="4"/>
      <c r="K13" s="4"/>
      <c r="L13" s="4"/>
      <c r="M13" s="4"/>
    </row>
    <row r="14" spans="1:13">
      <c r="A14" s="28"/>
      <c r="B14" s="28"/>
      <c r="C14" s="28"/>
      <c r="D14" s="19"/>
      <c r="E14" s="19"/>
      <c r="F14" s="19"/>
      <c r="G14" s="4"/>
      <c r="H14" s="4"/>
      <c r="I14" s="4"/>
    </row>
    <row r="15" spans="1:13" ht="22.5" customHeight="1">
      <c r="A15" s="121" t="s">
        <v>246</v>
      </c>
      <c r="B15" s="121"/>
      <c r="C15" s="121"/>
      <c r="D15" s="19"/>
      <c r="E15" s="19"/>
      <c r="F15" s="19"/>
      <c r="G15" s="4"/>
      <c r="H15" s="4"/>
      <c r="I15" s="4"/>
    </row>
    <row r="16" spans="1:13" ht="10.5" customHeight="1">
      <c r="A16" s="121"/>
      <c r="B16" s="121"/>
      <c r="C16" s="121"/>
      <c r="D16" s="19"/>
      <c r="E16" s="19"/>
      <c r="F16" s="19"/>
      <c r="G16" s="4"/>
      <c r="H16" s="4"/>
      <c r="I16" s="4"/>
    </row>
    <row r="17" spans="1:11" ht="15.75" customHeight="1">
      <c r="A17" s="54"/>
      <c r="B17" s="73" t="s">
        <v>247</v>
      </c>
      <c r="C17" s="52"/>
      <c r="D17" s="19"/>
      <c r="E17" s="19"/>
      <c r="F17" s="19"/>
      <c r="G17" s="4"/>
      <c r="H17" s="4"/>
      <c r="I17" s="4"/>
    </row>
    <row r="18" spans="1:11" ht="15.75" customHeight="1">
      <c r="A18" s="76" t="s">
        <v>118</v>
      </c>
      <c r="B18" s="55" t="s">
        <v>119</v>
      </c>
      <c r="C18" s="56"/>
      <c r="D18" s="19"/>
      <c r="E18" s="19"/>
      <c r="F18" s="19"/>
      <c r="G18" s="4"/>
      <c r="H18" s="4"/>
      <c r="I18" s="4"/>
    </row>
    <row r="19" spans="1:11">
      <c r="A19" s="4"/>
      <c r="B19" s="4"/>
      <c r="C19" s="4"/>
      <c r="D19" s="19"/>
      <c r="E19" s="19"/>
      <c r="F19" s="19"/>
      <c r="G19" s="4"/>
      <c r="H19" s="4"/>
      <c r="I19" s="4"/>
    </row>
    <row r="20" spans="1:11">
      <c r="A20" s="4"/>
      <c r="B20" s="4"/>
      <c r="C20" s="4"/>
      <c r="D20" s="19"/>
      <c r="E20" s="19"/>
      <c r="F20" s="19"/>
      <c r="G20" s="4"/>
      <c r="H20" s="4"/>
      <c r="I20" s="4"/>
    </row>
    <row r="21" spans="1:11" ht="18.75">
      <c r="A21" s="117" t="s">
        <v>0</v>
      </c>
      <c r="B21" s="117"/>
      <c r="C21" s="117"/>
      <c r="D21" s="117"/>
      <c r="E21" s="117"/>
      <c r="F21" s="117"/>
      <c r="G21" s="117"/>
      <c r="H21" s="117"/>
      <c r="I21" s="117"/>
    </row>
    <row r="22" spans="1:11" ht="18.75">
      <c r="A22" s="118" t="s">
        <v>122</v>
      </c>
      <c r="B22" s="118"/>
      <c r="C22" s="118"/>
      <c r="D22" s="118"/>
      <c r="E22" s="118"/>
      <c r="F22" s="118"/>
      <c r="G22" s="118"/>
      <c r="H22" s="118"/>
      <c r="I22" s="118"/>
    </row>
    <row r="23" spans="1:11" ht="20.25" customHeight="1">
      <c r="A23" s="119" t="s">
        <v>218</v>
      </c>
      <c r="B23" s="119"/>
      <c r="C23" s="119"/>
      <c r="D23" s="119"/>
      <c r="E23" s="119"/>
      <c r="F23" s="119"/>
      <c r="G23" s="119"/>
      <c r="H23" s="119"/>
      <c r="I23" s="119"/>
    </row>
    <row r="24" spans="1:11" ht="15.75" customHeight="1">
      <c r="A24" s="120" t="s">
        <v>108</v>
      </c>
      <c r="B24" s="120"/>
      <c r="C24" s="120"/>
      <c r="D24" s="120"/>
      <c r="E24" s="120"/>
      <c r="F24" s="120"/>
      <c r="G24" s="120"/>
      <c r="H24" s="120"/>
      <c r="I24" s="120"/>
    </row>
    <row r="25" spans="1:11" ht="26.25" customHeight="1">
      <c r="A25" s="118" t="s">
        <v>123</v>
      </c>
      <c r="B25" s="118"/>
      <c r="C25" s="118"/>
      <c r="D25" s="118"/>
      <c r="E25" s="118"/>
      <c r="F25" s="118"/>
      <c r="G25" s="118"/>
      <c r="H25" s="118"/>
      <c r="I25" s="118"/>
    </row>
    <row r="26" spans="1:11" ht="17.25" customHeight="1">
      <c r="A26" s="117" t="s">
        <v>248</v>
      </c>
      <c r="B26" s="117"/>
      <c r="C26" s="117"/>
      <c r="D26" s="117"/>
      <c r="E26" s="117"/>
      <c r="F26" s="117"/>
      <c r="G26" s="117"/>
      <c r="H26" s="117"/>
      <c r="I26" s="117"/>
      <c r="J26" s="3"/>
      <c r="K26" s="3"/>
    </row>
    <row r="27" spans="1:11" ht="16.5" customHeight="1">
      <c r="A27" s="30"/>
      <c r="B27" s="30"/>
      <c r="C27" s="30"/>
      <c r="D27" s="30"/>
      <c r="E27" s="30"/>
      <c r="F27" s="30"/>
      <c r="G27" s="30"/>
      <c r="H27" s="30"/>
      <c r="I27" s="27"/>
    </row>
    <row r="28" spans="1:11" ht="21" customHeight="1">
      <c r="A28" s="130" t="s">
        <v>50</v>
      </c>
      <c r="B28" s="130"/>
      <c r="C28" s="130"/>
      <c r="D28" s="130"/>
      <c r="E28" s="130"/>
      <c r="F28" s="130"/>
      <c r="G28" s="130"/>
      <c r="H28" s="130"/>
      <c r="I28" s="130"/>
    </row>
    <row r="29" spans="1:11" ht="31.5" customHeight="1">
      <c r="A29" s="92" t="s">
        <v>4</v>
      </c>
      <c r="B29" s="92"/>
      <c r="C29" s="92"/>
      <c r="D29" s="8" t="s">
        <v>5</v>
      </c>
      <c r="E29" s="92" t="s">
        <v>6</v>
      </c>
      <c r="F29" s="92"/>
      <c r="G29" s="92"/>
      <c r="H29" s="92"/>
      <c r="I29" s="92"/>
    </row>
    <row r="30" spans="1:11" ht="15" customHeight="1">
      <c r="A30" s="134" t="s">
        <v>113</v>
      </c>
      <c r="B30" s="134"/>
      <c r="C30" s="134"/>
      <c r="D30" s="134"/>
      <c r="E30" s="134"/>
      <c r="F30" s="134"/>
      <c r="G30" s="134"/>
      <c r="H30" s="134"/>
      <c r="I30" s="134"/>
    </row>
    <row r="31" spans="1:11" ht="52.5" customHeight="1">
      <c r="A31" s="94" t="s">
        <v>51</v>
      </c>
      <c r="B31" s="94"/>
      <c r="C31" s="94"/>
      <c r="D31" s="6" t="s">
        <v>7</v>
      </c>
      <c r="E31" s="131" t="s">
        <v>219</v>
      </c>
      <c r="F31" s="132"/>
      <c r="G31" s="132"/>
      <c r="H31" s="132"/>
      <c r="I31" s="133"/>
    </row>
    <row r="32" spans="1:11" ht="32.25" customHeight="1">
      <c r="A32" s="94" t="s">
        <v>1</v>
      </c>
      <c r="B32" s="94"/>
      <c r="C32" s="94"/>
      <c r="D32" s="6" t="s">
        <v>8</v>
      </c>
      <c r="E32" s="114" t="s">
        <v>194</v>
      </c>
      <c r="F32" s="114"/>
      <c r="G32" s="114"/>
      <c r="H32" s="114"/>
      <c r="I32" s="114"/>
    </row>
    <row r="33" spans="1:10" ht="33.75" customHeight="1">
      <c r="A33" s="94" t="s">
        <v>125</v>
      </c>
      <c r="B33" s="94"/>
      <c r="C33" s="94"/>
      <c r="D33" s="6" t="s">
        <v>9</v>
      </c>
      <c r="E33" s="114" t="s">
        <v>194</v>
      </c>
      <c r="F33" s="114"/>
      <c r="G33" s="114"/>
      <c r="H33" s="114"/>
      <c r="I33" s="114"/>
    </row>
    <row r="34" spans="1:10" ht="18" customHeight="1">
      <c r="A34" s="94" t="s">
        <v>2</v>
      </c>
      <c r="B34" s="94"/>
      <c r="C34" s="94"/>
      <c r="D34" s="6" t="s">
        <v>10</v>
      </c>
      <c r="E34" s="114" t="s">
        <v>195</v>
      </c>
      <c r="F34" s="114"/>
      <c r="G34" s="114"/>
      <c r="H34" s="114"/>
      <c r="I34" s="114"/>
    </row>
    <row r="35" spans="1:10" ht="17.25" customHeight="1">
      <c r="A35" s="94" t="s">
        <v>3</v>
      </c>
      <c r="B35" s="94"/>
      <c r="C35" s="94"/>
      <c r="D35" s="6" t="s">
        <v>11</v>
      </c>
      <c r="E35" s="114" t="s">
        <v>196</v>
      </c>
      <c r="F35" s="114"/>
      <c r="G35" s="114"/>
      <c r="H35" s="114"/>
      <c r="I35" s="114"/>
    </row>
    <row r="36" spans="1:10" ht="27.75" customHeight="1">
      <c r="A36" s="94" t="s">
        <v>132</v>
      </c>
      <c r="B36" s="94"/>
      <c r="C36" s="94"/>
      <c r="D36" s="6" t="s">
        <v>12</v>
      </c>
      <c r="E36" s="114" t="s">
        <v>197</v>
      </c>
      <c r="F36" s="114"/>
      <c r="G36" s="114"/>
      <c r="H36" s="114"/>
      <c r="I36" s="114"/>
    </row>
    <row r="37" spans="1:10" ht="408.75" customHeight="1">
      <c r="A37" s="96" t="s">
        <v>126</v>
      </c>
      <c r="B37" s="97"/>
      <c r="C37" s="98"/>
      <c r="D37" s="77" t="s">
        <v>13</v>
      </c>
      <c r="E37" s="102" t="s">
        <v>266</v>
      </c>
      <c r="F37" s="103"/>
      <c r="G37" s="103"/>
      <c r="H37" s="103"/>
      <c r="I37" s="104"/>
    </row>
    <row r="38" spans="1:10" ht="363.75" customHeight="1">
      <c r="A38" s="99"/>
      <c r="B38" s="100"/>
      <c r="C38" s="101"/>
      <c r="D38" s="78"/>
      <c r="E38" s="105"/>
      <c r="F38" s="106"/>
      <c r="G38" s="106"/>
      <c r="H38" s="106"/>
      <c r="I38" s="107"/>
    </row>
    <row r="39" spans="1:10" ht="31.5" customHeight="1">
      <c r="A39" s="94" t="s">
        <v>127</v>
      </c>
      <c r="B39" s="94"/>
      <c r="C39" s="94"/>
      <c r="D39" s="112" t="s">
        <v>14</v>
      </c>
      <c r="E39" s="92" t="s">
        <v>64</v>
      </c>
      <c r="F39" s="92"/>
      <c r="G39" s="92"/>
      <c r="H39" s="15" t="s">
        <v>55</v>
      </c>
      <c r="I39" s="15" t="s">
        <v>56</v>
      </c>
    </row>
    <row r="40" spans="1:10" ht="116.25" customHeight="1">
      <c r="A40" s="94"/>
      <c r="B40" s="94"/>
      <c r="C40" s="94"/>
      <c r="D40" s="112"/>
      <c r="E40" s="92" t="s">
        <v>217</v>
      </c>
      <c r="F40" s="92"/>
      <c r="G40" s="92"/>
      <c r="H40" s="8" t="s">
        <v>220</v>
      </c>
      <c r="I40" s="72" t="s">
        <v>221</v>
      </c>
    </row>
    <row r="41" spans="1:10" s="4" customFormat="1" ht="28.5" customHeight="1">
      <c r="A41" s="94" t="s">
        <v>52</v>
      </c>
      <c r="B41" s="94"/>
      <c r="C41" s="94"/>
      <c r="D41" s="112" t="s">
        <v>15</v>
      </c>
      <c r="E41" s="92" t="s">
        <v>53</v>
      </c>
      <c r="F41" s="92"/>
      <c r="G41" s="92"/>
      <c r="H41" s="92" t="s">
        <v>54</v>
      </c>
      <c r="I41" s="92"/>
    </row>
    <row r="42" spans="1:10" s="4" customFormat="1" ht="123" customHeight="1">
      <c r="A42" s="94"/>
      <c r="B42" s="94"/>
      <c r="C42" s="94"/>
      <c r="D42" s="112"/>
      <c r="E42" s="123" t="s">
        <v>198</v>
      </c>
      <c r="F42" s="124"/>
      <c r="G42" s="125"/>
      <c r="H42" s="92" t="s">
        <v>199</v>
      </c>
      <c r="I42" s="92"/>
    </row>
    <row r="43" spans="1:10" s="4" customFormat="1" ht="17.25" customHeight="1">
      <c r="A43" s="91" t="s">
        <v>61</v>
      </c>
      <c r="B43" s="91"/>
      <c r="C43" s="91"/>
      <c r="D43" s="91"/>
      <c r="E43" s="91"/>
      <c r="F43" s="91"/>
      <c r="G43" s="91"/>
      <c r="H43" s="91"/>
      <c r="I43" s="91"/>
    </row>
    <row r="44" spans="1:10" s="4" customFormat="1" ht="15" customHeight="1">
      <c r="A44" s="94" t="s">
        <v>58</v>
      </c>
      <c r="B44" s="94"/>
      <c r="C44" s="94"/>
      <c r="D44" s="112" t="s">
        <v>16</v>
      </c>
      <c r="E44" s="114" t="s">
        <v>59</v>
      </c>
      <c r="F44" s="114"/>
      <c r="G44" s="114" t="s">
        <v>60</v>
      </c>
      <c r="H44" s="114"/>
      <c r="I44" s="34" t="s">
        <v>128</v>
      </c>
      <c r="J44" s="35"/>
    </row>
    <row r="45" spans="1:10" s="4" customFormat="1" ht="81" customHeight="1">
      <c r="A45" s="94"/>
      <c r="B45" s="94"/>
      <c r="C45" s="94"/>
      <c r="D45" s="112"/>
      <c r="E45" s="122">
        <v>407.01</v>
      </c>
      <c r="F45" s="122"/>
      <c r="G45" s="122">
        <v>405.41</v>
      </c>
      <c r="H45" s="122"/>
      <c r="I45" s="34" t="s">
        <v>251</v>
      </c>
      <c r="J45" s="27"/>
    </row>
    <row r="46" spans="1:10" s="4" customFormat="1" ht="15.75" customHeight="1">
      <c r="A46" s="94" t="s">
        <v>173</v>
      </c>
      <c r="B46" s="94"/>
      <c r="C46" s="94"/>
      <c r="D46" s="112" t="s">
        <v>17</v>
      </c>
      <c r="E46" s="114" t="s">
        <v>59</v>
      </c>
      <c r="F46" s="114"/>
      <c r="G46" s="114" t="s">
        <v>60</v>
      </c>
      <c r="H46" s="114"/>
      <c r="I46" s="34" t="s">
        <v>128</v>
      </c>
    </row>
    <row r="47" spans="1:10" s="4" customFormat="1" ht="72.75" customHeight="1">
      <c r="A47" s="94"/>
      <c r="B47" s="94"/>
      <c r="C47" s="94"/>
      <c r="D47" s="112"/>
      <c r="E47" s="8" t="s">
        <v>129</v>
      </c>
      <c r="F47" s="8">
        <v>22</v>
      </c>
      <c r="G47" s="8" t="s">
        <v>129</v>
      </c>
      <c r="H47" s="8">
        <v>24</v>
      </c>
      <c r="I47" s="31" t="s">
        <v>250</v>
      </c>
    </row>
    <row r="48" spans="1:10" s="4" customFormat="1" ht="63.75" customHeight="1">
      <c r="A48" s="94"/>
      <c r="B48" s="94"/>
      <c r="C48" s="94"/>
      <c r="D48" s="112"/>
      <c r="E48" s="8" t="s">
        <v>130</v>
      </c>
      <c r="F48" s="8">
        <v>51</v>
      </c>
      <c r="G48" s="8" t="s">
        <v>130</v>
      </c>
      <c r="H48" s="8">
        <v>49</v>
      </c>
      <c r="I48" s="31"/>
    </row>
    <row r="49" spans="1:12" s="4" customFormat="1" ht="50.25" customHeight="1">
      <c r="A49" s="94"/>
      <c r="B49" s="94"/>
      <c r="C49" s="94"/>
      <c r="D49" s="112"/>
      <c r="E49" s="8" t="s">
        <v>131</v>
      </c>
      <c r="F49" s="8">
        <v>0</v>
      </c>
      <c r="G49" s="8" t="s">
        <v>131</v>
      </c>
      <c r="H49" s="8">
        <v>0</v>
      </c>
      <c r="I49" s="31" t="s">
        <v>206</v>
      </c>
    </row>
    <row r="50" spans="1:12" s="4" customFormat="1" ht="19.5" customHeight="1">
      <c r="A50" s="94" t="s">
        <v>57</v>
      </c>
      <c r="B50" s="94"/>
      <c r="C50" s="94"/>
      <c r="D50" s="6" t="s">
        <v>18</v>
      </c>
      <c r="E50" s="114">
        <v>373.3</v>
      </c>
      <c r="F50" s="114"/>
      <c r="G50" s="114"/>
      <c r="H50" s="114"/>
      <c r="I50" s="114"/>
    </row>
    <row r="51" spans="1:12" s="4" customFormat="1" ht="18.75" customHeight="1">
      <c r="A51" s="94" t="s">
        <v>174</v>
      </c>
      <c r="B51" s="94"/>
      <c r="C51" s="94"/>
      <c r="D51" s="6" t="s">
        <v>19</v>
      </c>
      <c r="E51" s="114">
        <v>19612</v>
      </c>
      <c r="F51" s="114"/>
      <c r="G51" s="114"/>
      <c r="H51" s="114"/>
      <c r="I51" s="114"/>
    </row>
    <row r="52" spans="1:12" ht="14.25" customHeight="1">
      <c r="A52" s="135" t="s">
        <v>114</v>
      </c>
      <c r="B52" s="135"/>
      <c r="C52" s="135"/>
      <c r="D52" s="135"/>
      <c r="E52" s="135"/>
      <c r="F52" s="135"/>
      <c r="G52" s="135"/>
      <c r="H52" s="135"/>
      <c r="I52" s="135"/>
    </row>
    <row r="53" spans="1:12" s="9" customFormat="1" ht="78" customHeight="1">
      <c r="A53" s="112" t="s">
        <v>22</v>
      </c>
      <c r="B53" s="92" t="s">
        <v>4</v>
      </c>
      <c r="C53" s="92"/>
      <c r="D53" s="92"/>
      <c r="E53" s="112" t="s">
        <v>21</v>
      </c>
      <c r="F53" s="112" t="s">
        <v>23</v>
      </c>
      <c r="G53" s="92" t="s">
        <v>6</v>
      </c>
      <c r="H53" s="92"/>
      <c r="I53" s="92" t="s">
        <v>134</v>
      </c>
    </row>
    <row r="54" spans="1:12" s="9" customFormat="1" ht="51" customHeight="1">
      <c r="A54" s="112"/>
      <c r="B54" s="92"/>
      <c r="C54" s="92"/>
      <c r="D54" s="92"/>
      <c r="E54" s="112"/>
      <c r="F54" s="112"/>
      <c r="G54" s="8" t="s">
        <v>249</v>
      </c>
      <c r="H54" s="8" t="s">
        <v>103</v>
      </c>
      <c r="I54" s="92"/>
    </row>
    <row r="55" spans="1:12" s="9" customFormat="1">
      <c r="A55" s="6">
        <v>1</v>
      </c>
      <c r="B55" s="92">
        <v>2</v>
      </c>
      <c r="C55" s="92"/>
      <c r="D55" s="92"/>
      <c r="E55" s="6">
        <v>3</v>
      </c>
      <c r="F55" s="6">
        <v>4</v>
      </c>
      <c r="G55" s="10">
        <v>5</v>
      </c>
      <c r="H55" s="10">
        <v>6</v>
      </c>
      <c r="I55" s="7">
        <v>7</v>
      </c>
    </row>
    <row r="56" spans="1:12" s="9" customFormat="1">
      <c r="A56" s="91" t="s">
        <v>133</v>
      </c>
      <c r="B56" s="91"/>
      <c r="C56" s="91"/>
      <c r="D56" s="91"/>
      <c r="E56" s="91"/>
      <c r="F56" s="91"/>
      <c r="G56" s="91"/>
      <c r="H56" s="91"/>
      <c r="I56" s="91"/>
    </row>
    <row r="57" spans="1:12" s="40" customFormat="1" ht="32.25" customHeight="1">
      <c r="A57" s="38" t="s">
        <v>27</v>
      </c>
      <c r="B57" s="94" t="s">
        <v>65</v>
      </c>
      <c r="C57" s="94"/>
      <c r="D57" s="94"/>
      <c r="E57" s="6" t="s">
        <v>7</v>
      </c>
      <c r="F57" s="6" t="s">
        <v>24</v>
      </c>
      <c r="G57" s="83" t="s">
        <v>256</v>
      </c>
      <c r="H57" s="83" t="s">
        <v>257</v>
      </c>
      <c r="I57" s="32" t="s">
        <v>258</v>
      </c>
      <c r="J57" s="48" t="s">
        <v>208</v>
      </c>
      <c r="K57" s="79">
        <f>(574213.3/565035.6*100)-100</f>
        <v>1.6242693380735744</v>
      </c>
      <c r="L57" s="80">
        <f>(353911.4/351510.26*100)-100</f>
        <v>0.68309243661906294</v>
      </c>
    </row>
    <row r="58" spans="1:12" s="4" customFormat="1" ht="16.5" customHeight="1">
      <c r="A58" s="91" t="s">
        <v>135</v>
      </c>
      <c r="B58" s="91"/>
      <c r="C58" s="91"/>
      <c r="D58" s="91"/>
      <c r="E58" s="91"/>
      <c r="F58" s="91"/>
      <c r="G58" s="91"/>
      <c r="H58" s="91"/>
      <c r="I58" s="91"/>
    </row>
    <row r="59" spans="1:12" s="4" customFormat="1" ht="48.75" customHeight="1">
      <c r="A59" s="113" t="s">
        <v>29</v>
      </c>
      <c r="B59" s="94" t="s">
        <v>136</v>
      </c>
      <c r="C59" s="94"/>
      <c r="D59" s="94"/>
      <c r="E59" s="112" t="s">
        <v>8</v>
      </c>
      <c r="F59" s="6" t="s">
        <v>24</v>
      </c>
      <c r="G59" s="8">
        <f>G61+G62+G63+G64</f>
        <v>213.92</v>
      </c>
      <c r="H59" s="8">
        <f>H61+H62+H63+H64</f>
        <v>213.92</v>
      </c>
      <c r="I59" s="79">
        <f>(G59/H59-1)*100</f>
        <v>0</v>
      </c>
    </row>
    <row r="60" spans="1:12" s="4" customFormat="1" ht="15.75" customHeight="1">
      <c r="A60" s="113"/>
      <c r="B60" s="94" t="s">
        <v>41</v>
      </c>
      <c r="C60" s="94"/>
      <c r="D60" s="94"/>
      <c r="E60" s="112"/>
      <c r="F60" s="6"/>
      <c r="G60" s="8"/>
      <c r="H60" s="8"/>
      <c r="I60" s="7"/>
    </row>
    <row r="61" spans="1:12" s="4" customFormat="1">
      <c r="A61" s="113"/>
      <c r="B61" s="94" t="s">
        <v>68</v>
      </c>
      <c r="C61" s="94"/>
      <c r="D61" s="94"/>
      <c r="E61" s="112"/>
      <c r="F61" s="6" t="s">
        <v>24</v>
      </c>
      <c r="G61" s="8">
        <v>3.26</v>
      </c>
      <c r="H61" s="8">
        <v>3.26</v>
      </c>
      <c r="I61" s="79">
        <f>(G61/H61-1)*100</f>
        <v>0</v>
      </c>
    </row>
    <row r="62" spans="1:12" s="4" customFormat="1">
      <c r="A62" s="113"/>
      <c r="B62" s="94" t="s">
        <v>90</v>
      </c>
      <c r="C62" s="94"/>
      <c r="D62" s="94"/>
      <c r="E62" s="112"/>
      <c r="F62" s="6" t="s">
        <v>24</v>
      </c>
      <c r="G62" s="8">
        <v>210.66</v>
      </c>
      <c r="H62" s="8">
        <v>210.66</v>
      </c>
      <c r="I62" s="79">
        <f>(G62/H62-1)*100</f>
        <v>0</v>
      </c>
    </row>
    <row r="63" spans="1:12" s="4" customFormat="1">
      <c r="A63" s="113"/>
      <c r="B63" s="94" t="s">
        <v>63</v>
      </c>
      <c r="C63" s="94"/>
      <c r="D63" s="94"/>
      <c r="E63" s="112"/>
      <c r="F63" s="6" t="s">
        <v>24</v>
      </c>
      <c r="G63" s="8"/>
      <c r="H63" s="8"/>
      <c r="I63" s="7"/>
    </row>
    <row r="64" spans="1:12" s="4" customFormat="1">
      <c r="A64" s="113"/>
      <c r="B64" s="94" t="s">
        <v>104</v>
      </c>
      <c r="C64" s="94"/>
      <c r="D64" s="94"/>
      <c r="E64" s="112"/>
      <c r="F64" s="6" t="s">
        <v>24</v>
      </c>
      <c r="G64" s="10"/>
      <c r="H64" s="10"/>
      <c r="I64" s="7"/>
    </row>
    <row r="65" spans="1:9" s="4" customFormat="1" ht="15.75" customHeight="1">
      <c r="A65" s="91" t="s">
        <v>141</v>
      </c>
      <c r="B65" s="91"/>
      <c r="C65" s="91"/>
      <c r="D65" s="91"/>
      <c r="E65" s="91"/>
      <c r="F65" s="91"/>
      <c r="G65" s="91"/>
      <c r="H65" s="91"/>
      <c r="I65" s="91"/>
    </row>
    <row r="66" spans="1:9">
      <c r="A66" s="113" t="s">
        <v>47</v>
      </c>
      <c r="B66" s="128" t="s">
        <v>76</v>
      </c>
      <c r="C66" s="128"/>
      <c r="D66" s="128"/>
      <c r="E66" s="112" t="s">
        <v>9</v>
      </c>
      <c r="F66" s="6"/>
      <c r="G66" s="84">
        <f>G68+G69+G71</f>
        <v>186769.4</v>
      </c>
      <c r="H66" s="84">
        <f>H68+H69+H71</f>
        <v>175411.84000000003</v>
      </c>
      <c r="I66" s="75">
        <f>G66/H66*100-100</f>
        <v>6.4747966841918867</v>
      </c>
    </row>
    <row r="67" spans="1:9">
      <c r="A67" s="113"/>
      <c r="B67" s="128" t="s">
        <v>41</v>
      </c>
      <c r="C67" s="128"/>
      <c r="D67" s="128"/>
      <c r="E67" s="112"/>
      <c r="F67" s="6"/>
      <c r="G67" s="60"/>
      <c r="H67" s="60"/>
      <c r="I67" s="75"/>
    </row>
    <row r="68" spans="1:9">
      <c r="A68" s="113"/>
      <c r="B68" s="128" t="s">
        <v>137</v>
      </c>
      <c r="C68" s="128"/>
      <c r="D68" s="128"/>
      <c r="E68" s="112"/>
      <c r="F68" s="6" t="s">
        <v>24</v>
      </c>
      <c r="G68" s="84">
        <v>152911.88</v>
      </c>
      <c r="H68" s="60">
        <v>137732.35</v>
      </c>
      <c r="I68" s="75">
        <f t="shared" ref="I68:I106" si="0">G68/H68*100-100</f>
        <v>11.021034637105956</v>
      </c>
    </row>
    <row r="69" spans="1:9">
      <c r="A69" s="113"/>
      <c r="B69" s="128" t="s">
        <v>138</v>
      </c>
      <c r="C69" s="128"/>
      <c r="D69" s="128"/>
      <c r="E69" s="112"/>
      <c r="F69" s="6" t="s">
        <v>24</v>
      </c>
      <c r="G69" s="84">
        <v>20080.490000000002</v>
      </c>
      <c r="H69" s="60">
        <v>21903.040000000001</v>
      </c>
      <c r="I69" s="75">
        <f t="shared" si="0"/>
        <v>-8.320991058775391</v>
      </c>
    </row>
    <row r="70" spans="1:9">
      <c r="A70" s="113"/>
      <c r="B70" s="128" t="s">
        <v>139</v>
      </c>
      <c r="C70" s="128"/>
      <c r="D70" s="128"/>
      <c r="E70" s="112"/>
      <c r="F70" s="6" t="s">
        <v>24</v>
      </c>
      <c r="G70" s="60"/>
      <c r="H70" s="60"/>
      <c r="I70" s="75"/>
    </row>
    <row r="71" spans="1:9" ht="82.5" customHeight="1">
      <c r="A71" s="113"/>
      <c r="B71" s="136" t="s">
        <v>255</v>
      </c>
      <c r="C71" s="136"/>
      <c r="D71" s="136"/>
      <c r="E71" s="112"/>
      <c r="F71" s="6" t="s">
        <v>24</v>
      </c>
      <c r="G71" s="84">
        <f>G73+G74+G75</f>
        <v>13777.03</v>
      </c>
      <c r="H71" s="84">
        <f>SUM(H73:H76)</f>
        <v>15776.45</v>
      </c>
      <c r="I71" s="75">
        <f t="shared" si="0"/>
        <v>-12.673446814714339</v>
      </c>
    </row>
    <row r="72" spans="1:9" ht="21.75" customHeight="1">
      <c r="A72" s="113"/>
      <c r="B72" s="136" t="s">
        <v>96</v>
      </c>
      <c r="C72" s="136"/>
      <c r="D72" s="136"/>
      <c r="E72" s="112"/>
      <c r="F72" s="6"/>
      <c r="G72" s="61"/>
      <c r="H72" s="61"/>
      <c r="I72" s="75"/>
    </row>
    <row r="73" spans="1:9">
      <c r="A73" s="113"/>
      <c r="B73" s="136" t="s">
        <v>253</v>
      </c>
      <c r="C73" s="136"/>
      <c r="D73" s="136"/>
      <c r="E73" s="112"/>
      <c r="F73" s="6" t="s">
        <v>24</v>
      </c>
      <c r="G73" s="84">
        <v>13627.03</v>
      </c>
      <c r="H73" s="84">
        <v>15776.45</v>
      </c>
      <c r="I73" s="75">
        <f t="shared" si="0"/>
        <v>-13.624231053247087</v>
      </c>
    </row>
    <row r="74" spans="1:9">
      <c r="A74" s="113"/>
      <c r="B74" s="137" t="s">
        <v>254</v>
      </c>
      <c r="C74" s="138"/>
      <c r="D74" s="139"/>
      <c r="E74" s="112"/>
      <c r="F74" s="6" t="s">
        <v>24</v>
      </c>
      <c r="G74" s="60"/>
      <c r="H74" s="60"/>
      <c r="I74" s="75"/>
    </row>
    <row r="75" spans="1:9">
      <c r="A75" s="113"/>
      <c r="B75" s="140" t="s">
        <v>215</v>
      </c>
      <c r="C75" s="141"/>
      <c r="D75" s="142"/>
      <c r="E75" s="112"/>
      <c r="F75" s="6" t="s">
        <v>24</v>
      </c>
      <c r="G75" s="60">
        <v>150</v>
      </c>
      <c r="H75" s="60"/>
      <c r="I75" s="75">
        <v>100</v>
      </c>
    </row>
    <row r="76" spans="1:9" ht="6.75" hidden="1" customHeight="1">
      <c r="A76" s="113"/>
      <c r="B76" s="128" t="s">
        <v>241</v>
      </c>
      <c r="C76" s="128"/>
      <c r="D76" s="128"/>
      <c r="E76" s="112"/>
      <c r="F76" s="6" t="s">
        <v>24</v>
      </c>
      <c r="G76" s="60"/>
      <c r="H76" s="60"/>
      <c r="I76" s="75" t="e">
        <f t="shared" si="0"/>
        <v>#DIV/0!</v>
      </c>
    </row>
    <row r="77" spans="1:9" ht="33" customHeight="1">
      <c r="A77" s="113" t="s">
        <v>48</v>
      </c>
      <c r="B77" s="128" t="s">
        <v>95</v>
      </c>
      <c r="C77" s="128"/>
      <c r="D77" s="128"/>
      <c r="E77" s="112" t="s">
        <v>10</v>
      </c>
      <c r="F77" s="6" t="s">
        <v>24</v>
      </c>
      <c r="G77" s="84">
        <f>G79+G80+G81+G82+G83+G84+G85+G86+G87+G88+G89+G90+G91</f>
        <v>172991</v>
      </c>
      <c r="H77" s="60">
        <f>H79+H80+H81+H82+H83+H84+H85+H86+H87+H88+H89+H90+H91</f>
        <v>159651.30000000002</v>
      </c>
      <c r="I77" s="75">
        <f t="shared" si="0"/>
        <v>8.3555223164484005</v>
      </c>
    </row>
    <row r="78" spans="1:9">
      <c r="A78" s="113"/>
      <c r="B78" s="128" t="s">
        <v>41</v>
      </c>
      <c r="C78" s="128"/>
      <c r="D78" s="128"/>
      <c r="E78" s="112"/>
      <c r="F78" s="6"/>
      <c r="G78" s="60"/>
      <c r="H78" s="60"/>
      <c r="I78" s="75"/>
    </row>
    <row r="79" spans="1:9">
      <c r="A79" s="113"/>
      <c r="B79" s="128" t="s">
        <v>77</v>
      </c>
      <c r="C79" s="128"/>
      <c r="D79" s="128"/>
      <c r="E79" s="112"/>
      <c r="F79" s="6" t="s">
        <v>24</v>
      </c>
      <c r="G79" s="60">
        <v>81171.570000000007</v>
      </c>
      <c r="H79" s="60">
        <v>78817.98</v>
      </c>
      <c r="I79" s="75">
        <f t="shared" si="0"/>
        <v>2.9861079921104476</v>
      </c>
    </row>
    <row r="80" spans="1:9">
      <c r="A80" s="113"/>
      <c r="B80" s="128" t="s">
        <v>78</v>
      </c>
      <c r="C80" s="128"/>
      <c r="D80" s="128"/>
      <c r="E80" s="112"/>
      <c r="F80" s="6" t="s">
        <v>24</v>
      </c>
      <c r="G80" s="60">
        <v>368.05</v>
      </c>
      <c r="H80" s="60">
        <v>166.59</v>
      </c>
      <c r="I80" s="75">
        <f t="shared" si="0"/>
        <v>120.9316285491326</v>
      </c>
    </row>
    <row r="81" spans="1:9">
      <c r="A81" s="113"/>
      <c r="B81" s="128" t="s">
        <v>79</v>
      </c>
      <c r="C81" s="128"/>
      <c r="D81" s="128"/>
      <c r="E81" s="112"/>
      <c r="F81" s="6" t="s">
        <v>24</v>
      </c>
      <c r="G81" s="60">
        <v>24513.82</v>
      </c>
      <c r="H81" s="60">
        <v>23771.06</v>
      </c>
      <c r="I81" s="75">
        <f t="shared" si="0"/>
        <v>3.124639793092939</v>
      </c>
    </row>
    <row r="82" spans="1:9">
      <c r="A82" s="113"/>
      <c r="B82" s="128" t="s">
        <v>80</v>
      </c>
      <c r="C82" s="128"/>
      <c r="D82" s="128"/>
      <c r="E82" s="112"/>
      <c r="F82" s="6" t="s">
        <v>24</v>
      </c>
      <c r="G82" s="60">
        <v>388.8</v>
      </c>
      <c r="H82" s="60">
        <v>331.9</v>
      </c>
      <c r="I82" s="75">
        <f t="shared" si="0"/>
        <v>17.143717987345596</v>
      </c>
    </row>
    <row r="83" spans="1:9">
      <c r="A83" s="113"/>
      <c r="B83" s="128" t="s">
        <v>81</v>
      </c>
      <c r="C83" s="128"/>
      <c r="D83" s="128"/>
      <c r="E83" s="112"/>
      <c r="F83" s="6" t="s">
        <v>24</v>
      </c>
      <c r="G83" s="60"/>
      <c r="H83" s="60"/>
      <c r="I83" s="75"/>
    </row>
    <row r="84" spans="1:9">
      <c r="A84" s="113"/>
      <c r="B84" s="128" t="s">
        <v>82</v>
      </c>
      <c r="C84" s="128"/>
      <c r="D84" s="128"/>
      <c r="E84" s="112"/>
      <c r="F84" s="6" t="s">
        <v>24</v>
      </c>
      <c r="G84" s="60">
        <v>26027.11</v>
      </c>
      <c r="H84" s="60">
        <v>17171.689999999999</v>
      </c>
      <c r="I84" s="75">
        <f t="shared" si="0"/>
        <v>51.569880425281383</v>
      </c>
    </row>
    <row r="85" spans="1:9">
      <c r="A85" s="113"/>
      <c r="B85" s="128" t="s">
        <v>83</v>
      </c>
      <c r="C85" s="128"/>
      <c r="D85" s="128"/>
      <c r="E85" s="112"/>
      <c r="F85" s="6" t="s">
        <v>24</v>
      </c>
      <c r="G85" s="60"/>
      <c r="H85" s="60"/>
      <c r="I85" s="75"/>
    </row>
    <row r="86" spans="1:9">
      <c r="A86" s="113"/>
      <c r="B86" s="128" t="s">
        <v>84</v>
      </c>
      <c r="C86" s="128"/>
      <c r="D86" s="128"/>
      <c r="E86" s="112"/>
      <c r="F86" s="6" t="s">
        <v>24</v>
      </c>
      <c r="G86" s="60">
        <v>2416.7199999999998</v>
      </c>
      <c r="H86" s="60">
        <f>2190.6+3626.52</f>
        <v>5817.12</v>
      </c>
      <c r="I86" s="75">
        <f t="shared" si="0"/>
        <v>-58.455043045355779</v>
      </c>
    </row>
    <row r="87" spans="1:9">
      <c r="A87" s="113"/>
      <c r="B87" s="128" t="s">
        <v>85</v>
      </c>
      <c r="C87" s="128"/>
      <c r="D87" s="128"/>
      <c r="E87" s="112"/>
      <c r="F87" s="6" t="s">
        <v>24</v>
      </c>
      <c r="G87" s="60">
        <v>2466.6799999999998</v>
      </c>
      <c r="H87" s="60">
        <f>1736.35+618.03</f>
        <v>2354.38</v>
      </c>
      <c r="I87" s="75">
        <f t="shared" si="0"/>
        <v>4.7698332469694691</v>
      </c>
    </row>
    <row r="88" spans="1:9">
      <c r="A88" s="113"/>
      <c r="B88" s="128" t="s">
        <v>86</v>
      </c>
      <c r="C88" s="128"/>
      <c r="D88" s="128"/>
      <c r="E88" s="112"/>
      <c r="F88" s="6" t="s">
        <v>24</v>
      </c>
      <c r="G88" s="60">
        <v>0</v>
      </c>
      <c r="H88" s="60">
        <v>376.73</v>
      </c>
      <c r="I88" s="75">
        <f t="shared" si="0"/>
        <v>-100</v>
      </c>
    </row>
    <row r="89" spans="1:9">
      <c r="A89" s="113"/>
      <c r="B89" s="128" t="s">
        <v>87</v>
      </c>
      <c r="C89" s="128"/>
      <c r="D89" s="128"/>
      <c r="E89" s="112"/>
      <c r="F89" s="6" t="s">
        <v>24</v>
      </c>
      <c r="G89" s="84">
        <v>10742</v>
      </c>
      <c r="H89" s="60">
        <f>11480.61</f>
        <v>11480.61</v>
      </c>
      <c r="I89" s="75">
        <f t="shared" si="0"/>
        <v>-6.4335431653892954</v>
      </c>
    </row>
    <row r="90" spans="1:9">
      <c r="A90" s="113"/>
      <c r="B90" s="128" t="s">
        <v>97</v>
      </c>
      <c r="C90" s="128"/>
      <c r="D90" s="128"/>
      <c r="E90" s="112"/>
      <c r="F90" s="6" t="s">
        <v>24</v>
      </c>
      <c r="G90" s="60">
        <v>6864.63</v>
      </c>
      <c r="H90" s="60">
        <v>2760.14</v>
      </c>
      <c r="I90" s="75">
        <f t="shared" si="0"/>
        <v>148.70586274609261</v>
      </c>
    </row>
    <row r="91" spans="1:9">
      <c r="A91" s="113"/>
      <c r="B91" s="128" t="s">
        <v>98</v>
      </c>
      <c r="C91" s="128"/>
      <c r="D91" s="128"/>
      <c r="E91" s="112"/>
      <c r="F91" s="6" t="s">
        <v>24</v>
      </c>
      <c r="G91" s="60">
        <v>18031.62</v>
      </c>
      <c r="H91" s="60">
        <v>16603.099999999999</v>
      </c>
      <c r="I91" s="75">
        <f t="shared" si="0"/>
        <v>8.6039354096524079</v>
      </c>
    </row>
    <row r="92" spans="1:9" ht="30.75" customHeight="1">
      <c r="A92" s="113" t="s">
        <v>175</v>
      </c>
      <c r="B92" s="128" t="s">
        <v>101</v>
      </c>
      <c r="C92" s="128"/>
      <c r="D92" s="128"/>
      <c r="E92" s="112" t="s">
        <v>11</v>
      </c>
      <c r="F92" s="6" t="s">
        <v>24</v>
      </c>
      <c r="G92" s="84">
        <f>G94+G95+G96+G97+G98+G99+G100+G102+G101+G103+G104+G105+G106+G107+G108</f>
        <v>13537.63</v>
      </c>
      <c r="H92" s="60">
        <f>H94+H95+H96+H97+H98+H99+H100+H102+H101+H103+H104+H105+H106+H107+H108</f>
        <v>16094.08</v>
      </c>
      <c r="I92" s="75">
        <f t="shared" si="0"/>
        <v>-15.884412156519673</v>
      </c>
    </row>
    <row r="93" spans="1:9">
      <c r="A93" s="113"/>
      <c r="B93" s="128" t="s">
        <v>41</v>
      </c>
      <c r="C93" s="128"/>
      <c r="D93" s="128"/>
      <c r="E93" s="112"/>
      <c r="F93" s="6"/>
      <c r="G93" s="60"/>
      <c r="H93" s="60"/>
      <c r="I93" s="75"/>
    </row>
    <row r="94" spans="1:9">
      <c r="A94" s="113"/>
      <c r="B94" s="128" t="s">
        <v>77</v>
      </c>
      <c r="C94" s="128"/>
      <c r="D94" s="128"/>
      <c r="E94" s="112"/>
      <c r="F94" s="6" t="s">
        <v>24</v>
      </c>
      <c r="G94" s="60">
        <v>6681.82</v>
      </c>
      <c r="H94" s="60">
        <v>8084.68</v>
      </c>
      <c r="I94" s="75">
        <f t="shared" si="0"/>
        <v>-17.352078251705706</v>
      </c>
    </row>
    <row r="95" spans="1:9">
      <c r="A95" s="113"/>
      <c r="B95" s="128" t="s">
        <v>78</v>
      </c>
      <c r="C95" s="128"/>
      <c r="D95" s="128"/>
      <c r="E95" s="112"/>
      <c r="F95" s="6" t="s">
        <v>24</v>
      </c>
      <c r="G95" s="84">
        <v>8.4700000000000006</v>
      </c>
      <c r="H95" s="60">
        <v>100.93</v>
      </c>
      <c r="I95" s="75">
        <f t="shared" si="0"/>
        <v>-91.608045179827599</v>
      </c>
    </row>
    <row r="96" spans="1:9">
      <c r="A96" s="113"/>
      <c r="B96" s="128" t="s">
        <v>79</v>
      </c>
      <c r="C96" s="128"/>
      <c r="D96" s="128"/>
      <c r="E96" s="112"/>
      <c r="F96" s="6" t="s">
        <v>24</v>
      </c>
      <c r="G96" s="84">
        <v>2017.91</v>
      </c>
      <c r="H96" s="60">
        <v>2424.23</v>
      </c>
      <c r="I96" s="75">
        <f t="shared" si="0"/>
        <v>-16.760785899027724</v>
      </c>
    </row>
    <row r="97" spans="1:10">
      <c r="A97" s="113"/>
      <c r="B97" s="128" t="s">
        <v>80</v>
      </c>
      <c r="C97" s="128"/>
      <c r="D97" s="128"/>
      <c r="E97" s="112"/>
      <c r="F97" s="6" t="s">
        <v>24</v>
      </c>
      <c r="G97" s="60">
        <v>8.4499999999999993</v>
      </c>
      <c r="H97" s="60">
        <v>47.3</v>
      </c>
      <c r="I97" s="75">
        <f t="shared" si="0"/>
        <v>-82.135306553911207</v>
      </c>
    </row>
    <row r="98" spans="1:10">
      <c r="A98" s="113"/>
      <c r="B98" s="128" t="s">
        <v>81</v>
      </c>
      <c r="C98" s="128"/>
      <c r="D98" s="128"/>
      <c r="E98" s="112"/>
      <c r="F98" s="6" t="s">
        <v>24</v>
      </c>
      <c r="G98" s="60"/>
      <c r="H98" s="60"/>
      <c r="I98" s="75"/>
    </row>
    <row r="99" spans="1:10">
      <c r="A99" s="113"/>
      <c r="B99" s="128" t="s">
        <v>82</v>
      </c>
      <c r="C99" s="128"/>
      <c r="D99" s="128"/>
      <c r="E99" s="112"/>
      <c r="F99" s="6" t="s">
        <v>24</v>
      </c>
      <c r="G99" s="60">
        <v>474.97</v>
      </c>
      <c r="H99" s="60">
        <v>104.7</v>
      </c>
      <c r="I99" s="75">
        <f t="shared" si="0"/>
        <v>353.64851957975168</v>
      </c>
    </row>
    <row r="100" spans="1:10">
      <c r="A100" s="113"/>
      <c r="B100" s="128" t="s">
        <v>83</v>
      </c>
      <c r="C100" s="128"/>
      <c r="D100" s="128"/>
      <c r="E100" s="112"/>
      <c r="F100" s="6" t="s">
        <v>24</v>
      </c>
      <c r="G100" s="60"/>
      <c r="H100" s="60"/>
      <c r="I100" s="75"/>
    </row>
    <row r="101" spans="1:10">
      <c r="A101" s="113"/>
      <c r="B101" s="128" t="s">
        <v>84</v>
      </c>
      <c r="C101" s="128"/>
      <c r="D101" s="128"/>
      <c r="E101" s="112"/>
      <c r="F101" s="6" t="s">
        <v>24</v>
      </c>
      <c r="G101" s="60">
        <v>111.03</v>
      </c>
      <c r="H101" s="60">
        <v>118.4</v>
      </c>
      <c r="I101" s="75">
        <f t="shared" si="0"/>
        <v>-6.2246621621621614</v>
      </c>
    </row>
    <row r="102" spans="1:10">
      <c r="A102" s="113"/>
      <c r="B102" s="128" t="s">
        <v>85</v>
      </c>
      <c r="C102" s="128"/>
      <c r="D102" s="128"/>
      <c r="E102" s="112"/>
      <c r="F102" s="6" t="s">
        <v>24</v>
      </c>
      <c r="G102" s="60">
        <v>499.91</v>
      </c>
      <c r="H102" s="60">
        <v>544.54</v>
      </c>
      <c r="I102" s="75">
        <f t="shared" si="0"/>
        <v>-8.1959084732067424</v>
      </c>
    </row>
    <row r="103" spans="1:10">
      <c r="A103" s="113"/>
      <c r="B103" s="128" t="s">
        <v>86</v>
      </c>
      <c r="C103" s="128"/>
      <c r="D103" s="128"/>
      <c r="E103" s="112"/>
      <c r="F103" s="6" t="s">
        <v>24</v>
      </c>
      <c r="G103" s="60">
        <v>45.3</v>
      </c>
      <c r="H103" s="60">
        <v>12.63</v>
      </c>
      <c r="I103" s="75">
        <f t="shared" si="0"/>
        <v>258.66983372921612</v>
      </c>
    </row>
    <row r="104" spans="1:10">
      <c r="A104" s="113"/>
      <c r="B104" s="128" t="s">
        <v>87</v>
      </c>
      <c r="C104" s="128"/>
      <c r="D104" s="128"/>
      <c r="E104" s="112"/>
      <c r="F104" s="6" t="s">
        <v>24</v>
      </c>
      <c r="G104" s="60">
        <v>229.38</v>
      </c>
      <c r="H104" s="60">
        <v>148.65</v>
      </c>
      <c r="I104" s="75">
        <f t="shared" si="0"/>
        <v>54.308779011099887</v>
      </c>
    </row>
    <row r="105" spans="1:10">
      <c r="A105" s="113"/>
      <c r="B105" s="128" t="s">
        <v>97</v>
      </c>
      <c r="C105" s="128"/>
      <c r="D105" s="128"/>
      <c r="E105" s="112"/>
      <c r="F105" s="6" t="s">
        <v>24</v>
      </c>
      <c r="G105" s="60">
        <v>106.64</v>
      </c>
      <c r="H105" s="60">
        <v>1324.5</v>
      </c>
      <c r="I105" s="75">
        <f t="shared" si="0"/>
        <v>-91.948659871649681</v>
      </c>
    </row>
    <row r="106" spans="1:10">
      <c r="A106" s="113"/>
      <c r="B106" s="128" t="s">
        <v>98</v>
      </c>
      <c r="C106" s="128"/>
      <c r="D106" s="128"/>
      <c r="E106" s="112"/>
      <c r="F106" s="6" t="s">
        <v>24</v>
      </c>
      <c r="G106" s="60">
        <v>3353.75</v>
      </c>
      <c r="H106" s="60">
        <v>3183.52</v>
      </c>
      <c r="I106" s="75">
        <f t="shared" si="0"/>
        <v>5.3472257124189753</v>
      </c>
    </row>
    <row r="107" spans="1:10">
      <c r="A107" s="113"/>
      <c r="B107" s="128" t="s">
        <v>99</v>
      </c>
      <c r="C107" s="128"/>
      <c r="D107" s="128"/>
      <c r="E107" s="112"/>
      <c r="F107" s="6" t="s">
        <v>24</v>
      </c>
      <c r="G107" s="60"/>
      <c r="H107" s="60"/>
      <c r="I107" s="75"/>
    </row>
    <row r="108" spans="1:10" ht="37.5" customHeight="1">
      <c r="A108" s="113"/>
      <c r="B108" s="128" t="s">
        <v>100</v>
      </c>
      <c r="C108" s="128"/>
      <c r="D108" s="128"/>
      <c r="E108" s="112"/>
      <c r="F108" s="6" t="s">
        <v>24</v>
      </c>
      <c r="G108" s="60"/>
      <c r="H108" s="60"/>
      <c r="I108" s="75"/>
    </row>
    <row r="109" spans="1:10" ht="15.75" customHeight="1">
      <c r="A109" s="91" t="s">
        <v>176</v>
      </c>
      <c r="B109" s="91"/>
      <c r="C109" s="91"/>
      <c r="D109" s="91"/>
      <c r="E109" s="91"/>
      <c r="F109" s="91"/>
      <c r="G109" s="91"/>
      <c r="H109" s="91"/>
      <c r="I109" s="91"/>
    </row>
    <row r="110" spans="1:10" s="4" customFormat="1" ht="33" customHeight="1">
      <c r="A110" s="38" t="s">
        <v>177</v>
      </c>
      <c r="B110" s="94" t="s">
        <v>102</v>
      </c>
      <c r="C110" s="94"/>
      <c r="D110" s="94"/>
      <c r="E110" s="6" t="s">
        <v>12</v>
      </c>
      <c r="F110" s="6" t="s">
        <v>24</v>
      </c>
      <c r="G110" s="62"/>
      <c r="H110" s="62"/>
      <c r="I110" s="32"/>
    </row>
    <row r="111" spans="1:10" s="4" customFormat="1" ht="45" customHeight="1">
      <c r="A111" s="38" t="s">
        <v>178</v>
      </c>
      <c r="B111" s="94" t="s">
        <v>201</v>
      </c>
      <c r="C111" s="94"/>
      <c r="D111" s="94"/>
      <c r="E111" s="6" t="s">
        <v>13</v>
      </c>
      <c r="F111" s="6" t="s">
        <v>24</v>
      </c>
      <c r="G111" s="62">
        <v>1843.74</v>
      </c>
      <c r="H111" s="62">
        <v>868.39</v>
      </c>
      <c r="I111" s="79">
        <f>(G111/H111-1)*100</f>
        <v>112.31704648832897</v>
      </c>
      <c r="J111" s="4" t="s">
        <v>242</v>
      </c>
    </row>
    <row r="112" spans="1:10" s="40" customFormat="1">
      <c r="A112" s="6">
        <v>1</v>
      </c>
      <c r="B112" s="92">
        <v>2</v>
      </c>
      <c r="C112" s="92"/>
      <c r="D112" s="92"/>
      <c r="E112" s="6">
        <v>3</v>
      </c>
      <c r="F112" s="6">
        <v>4</v>
      </c>
      <c r="G112" s="66">
        <v>5</v>
      </c>
      <c r="H112" s="66">
        <v>6</v>
      </c>
      <c r="I112" s="7">
        <v>7</v>
      </c>
    </row>
    <row r="113" spans="1:10" s="4" customFormat="1">
      <c r="A113" s="113" t="s">
        <v>179</v>
      </c>
      <c r="B113" s="94" t="s">
        <v>41</v>
      </c>
      <c r="C113" s="94"/>
      <c r="D113" s="94"/>
      <c r="E113" s="112" t="s">
        <v>14</v>
      </c>
      <c r="F113" s="5"/>
      <c r="G113" s="61"/>
      <c r="H113" s="61"/>
      <c r="I113" s="32"/>
      <c r="J113" s="149" t="s">
        <v>243</v>
      </c>
    </row>
    <row r="114" spans="1:10" s="4" customFormat="1">
      <c r="A114" s="113"/>
      <c r="B114" s="94" t="s">
        <v>143</v>
      </c>
      <c r="C114" s="94"/>
      <c r="D114" s="94"/>
      <c r="E114" s="112"/>
      <c r="F114" s="6" t="s">
        <v>24</v>
      </c>
      <c r="G114" s="60">
        <v>80.22</v>
      </c>
      <c r="H114" s="60">
        <v>54.83</v>
      </c>
      <c r="I114" s="79">
        <f>(G114/H114-1)*100</f>
        <v>46.306766368776223</v>
      </c>
      <c r="J114" s="149"/>
    </row>
    <row r="115" spans="1:10" s="4" customFormat="1">
      <c r="A115" s="113"/>
      <c r="B115" s="94" t="s">
        <v>144</v>
      </c>
      <c r="C115" s="94"/>
      <c r="D115" s="94"/>
      <c r="E115" s="112"/>
      <c r="F115" s="6" t="s">
        <v>24</v>
      </c>
      <c r="G115" s="60"/>
      <c r="H115" s="60"/>
      <c r="I115" s="32"/>
      <c r="J115" s="149"/>
    </row>
    <row r="116" spans="1:10" s="4" customFormat="1">
      <c r="A116" s="113"/>
      <c r="B116" s="94" t="s">
        <v>142</v>
      </c>
      <c r="C116" s="94"/>
      <c r="D116" s="94"/>
      <c r="E116" s="112"/>
      <c r="F116" s="6" t="s">
        <v>24</v>
      </c>
      <c r="G116" s="60">
        <v>1352.58</v>
      </c>
      <c r="H116" s="60">
        <v>709.05</v>
      </c>
      <c r="I116" s="79">
        <f>(G116/H116-1)*100</f>
        <v>90.759466892320702</v>
      </c>
      <c r="J116" s="149"/>
    </row>
    <row r="117" spans="1:10" s="4" customFormat="1" ht="31.5" customHeight="1">
      <c r="A117" s="113"/>
      <c r="B117" s="94" t="s">
        <v>91</v>
      </c>
      <c r="C117" s="94"/>
      <c r="D117" s="94"/>
      <c r="E117" s="112"/>
      <c r="F117" s="6" t="s">
        <v>24</v>
      </c>
      <c r="G117" s="60"/>
      <c r="H117" s="60"/>
      <c r="I117" s="32"/>
      <c r="J117" s="149"/>
    </row>
    <row r="118" spans="1:10" s="4" customFormat="1" ht="33" customHeight="1">
      <c r="A118" s="113"/>
      <c r="B118" s="94" t="s">
        <v>69</v>
      </c>
      <c r="C118" s="94"/>
      <c r="D118" s="94"/>
      <c r="E118" s="112"/>
      <c r="F118" s="6" t="s">
        <v>24</v>
      </c>
      <c r="G118" s="8"/>
      <c r="H118" s="8"/>
      <c r="I118" s="32"/>
      <c r="J118" s="149"/>
    </row>
    <row r="119" spans="1:10" s="4" customFormat="1">
      <c r="A119" s="113"/>
      <c r="B119" s="94" t="s">
        <v>67</v>
      </c>
      <c r="C119" s="94"/>
      <c r="D119" s="94"/>
      <c r="E119" s="112"/>
      <c r="F119" s="6" t="s">
        <v>24</v>
      </c>
      <c r="G119" s="67">
        <v>118.52</v>
      </c>
      <c r="H119" s="4">
        <v>100.87</v>
      </c>
      <c r="I119" s="79">
        <f>(G119/H119-1)*100</f>
        <v>17.497769406166341</v>
      </c>
      <c r="J119" s="149"/>
    </row>
    <row r="120" spans="1:10" s="4" customFormat="1" ht="34.5" customHeight="1">
      <c r="A120" s="113"/>
      <c r="B120" s="94" t="s">
        <v>70</v>
      </c>
      <c r="C120" s="94"/>
      <c r="D120" s="94"/>
      <c r="E120" s="112"/>
      <c r="F120" s="6" t="s">
        <v>24</v>
      </c>
      <c r="G120" s="8"/>
      <c r="H120" s="67"/>
      <c r="I120" s="32"/>
      <c r="J120" s="149"/>
    </row>
    <row r="121" spans="1:10" s="4" customFormat="1" ht="39" customHeight="1">
      <c r="A121" s="113"/>
      <c r="B121" s="94" t="s">
        <v>71</v>
      </c>
      <c r="C121" s="94"/>
      <c r="D121" s="94"/>
      <c r="E121" s="112"/>
      <c r="F121" s="6" t="s">
        <v>24</v>
      </c>
      <c r="G121" s="8"/>
      <c r="H121" s="8"/>
      <c r="I121" s="32"/>
      <c r="J121" s="149"/>
    </row>
    <row r="122" spans="1:10" s="4" customFormat="1" ht="33" customHeight="1">
      <c r="A122" s="113"/>
      <c r="B122" s="94" t="s">
        <v>145</v>
      </c>
      <c r="C122" s="94"/>
      <c r="D122" s="94"/>
      <c r="E122" s="112"/>
      <c r="F122" s="6" t="s">
        <v>24</v>
      </c>
      <c r="G122" s="5"/>
      <c r="H122" s="5"/>
      <c r="I122" s="32"/>
      <c r="J122" s="149"/>
    </row>
    <row r="123" spans="1:10" s="4" customFormat="1" ht="33.75" customHeight="1">
      <c r="A123" s="113"/>
      <c r="B123" s="94" t="s">
        <v>146</v>
      </c>
      <c r="C123" s="94"/>
      <c r="D123" s="94"/>
      <c r="E123" s="112"/>
      <c r="F123" s="6" t="s">
        <v>24</v>
      </c>
      <c r="G123" s="8"/>
      <c r="H123" s="8"/>
      <c r="I123" s="32"/>
      <c r="J123" s="149"/>
    </row>
    <row r="124" spans="1:10" s="4" customFormat="1" ht="20.25" customHeight="1">
      <c r="A124" s="113"/>
      <c r="B124" s="94" t="s">
        <v>147</v>
      </c>
      <c r="C124" s="94"/>
      <c r="D124" s="94"/>
      <c r="E124" s="112"/>
      <c r="F124" s="6" t="s">
        <v>24</v>
      </c>
      <c r="G124" s="8"/>
      <c r="H124" s="8"/>
      <c r="I124" s="32"/>
      <c r="J124" s="149"/>
    </row>
    <row r="125" spans="1:10" s="4" customFormat="1" ht="51" customHeight="1">
      <c r="A125" s="113" t="s">
        <v>49</v>
      </c>
      <c r="B125" s="94" t="s">
        <v>72</v>
      </c>
      <c r="C125" s="94"/>
      <c r="D125" s="94"/>
      <c r="E125" s="112" t="s">
        <v>15</v>
      </c>
      <c r="F125" s="6" t="s">
        <v>24</v>
      </c>
      <c r="G125" s="63">
        <v>366.2</v>
      </c>
      <c r="H125" s="63">
        <v>230.74</v>
      </c>
      <c r="I125" s="86">
        <f>(G125/H125-1)*100</f>
        <v>58.706769524139716</v>
      </c>
      <c r="J125" s="4" t="s">
        <v>244</v>
      </c>
    </row>
    <row r="126" spans="1:10" s="4" customFormat="1">
      <c r="A126" s="113"/>
      <c r="B126" s="94" t="s">
        <v>41</v>
      </c>
      <c r="C126" s="94"/>
      <c r="D126" s="94"/>
      <c r="E126" s="112"/>
      <c r="F126" s="5"/>
      <c r="G126" s="60"/>
      <c r="H126" s="60"/>
      <c r="I126" s="32"/>
    </row>
    <row r="127" spans="1:10" s="4" customFormat="1" ht="22.5" customHeight="1">
      <c r="A127" s="113"/>
      <c r="B127" s="143" t="s">
        <v>143</v>
      </c>
      <c r="C127" s="143"/>
      <c r="D127" s="143"/>
      <c r="E127" s="112"/>
      <c r="F127" s="6" t="s">
        <v>24</v>
      </c>
      <c r="G127" s="63">
        <v>0</v>
      </c>
      <c r="H127" s="63">
        <v>20.07</v>
      </c>
      <c r="I127" s="42">
        <f>(G127/H127-1)*100</f>
        <v>-100</v>
      </c>
      <c r="J127" s="149" t="s">
        <v>243</v>
      </c>
    </row>
    <row r="128" spans="1:10" s="4" customFormat="1">
      <c r="A128" s="113"/>
      <c r="B128" s="143" t="s">
        <v>144</v>
      </c>
      <c r="C128" s="143"/>
      <c r="D128" s="143"/>
      <c r="E128" s="112"/>
      <c r="F128" s="6" t="s">
        <v>24</v>
      </c>
      <c r="G128" s="60"/>
      <c r="H128" s="60"/>
      <c r="I128" s="32"/>
      <c r="J128" s="149"/>
    </row>
    <row r="129" spans="1:10" s="4" customFormat="1">
      <c r="A129" s="113"/>
      <c r="B129" s="143" t="s">
        <v>142</v>
      </c>
      <c r="C129" s="143"/>
      <c r="D129" s="143"/>
      <c r="E129" s="112"/>
      <c r="F129" s="6" t="s">
        <v>24</v>
      </c>
      <c r="G129" s="81">
        <v>155</v>
      </c>
      <c r="H129" s="82">
        <f>-H134</f>
        <v>0</v>
      </c>
      <c r="I129" s="86">
        <v>100</v>
      </c>
      <c r="J129" s="149"/>
    </row>
    <row r="130" spans="1:10" s="4" customFormat="1" ht="38.25" customHeight="1">
      <c r="A130" s="113"/>
      <c r="B130" s="128" t="s">
        <v>91</v>
      </c>
      <c r="C130" s="128"/>
      <c r="D130" s="128"/>
      <c r="E130" s="112"/>
      <c r="F130" s="6" t="s">
        <v>24</v>
      </c>
      <c r="G130" s="8"/>
      <c r="H130" s="8"/>
      <c r="I130" s="32"/>
      <c r="J130" s="149"/>
    </row>
    <row r="131" spans="1:10" s="4" customFormat="1" ht="34.5" customHeight="1">
      <c r="A131" s="113"/>
      <c r="B131" s="128" t="s">
        <v>69</v>
      </c>
      <c r="C131" s="128"/>
      <c r="D131" s="128"/>
      <c r="E131" s="112"/>
      <c r="F131" s="6" t="s">
        <v>24</v>
      </c>
      <c r="G131" s="33"/>
      <c r="H131" s="33"/>
      <c r="I131" s="32"/>
      <c r="J131" s="149"/>
    </row>
    <row r="132" spans="1:10" s="4" customFormat="1">
      <c r="A132" s="113"/>
      <c r="B132" s="143" t="s">
        <v>67</v>
      </c>
      <c r="C132" s="143"/>
      <c r="D132" s="143"/>
      <c r="E132" s="112"/>
      <c r="F132" s="6" t="s">
        <v>24</v>
      </c>
      <c r="G132" s="33"/>
      <c r="H132" s="33"/>
      <c r="I132" s="32"/>
      <c r="J132" s="149"/>
    </row>
    <row r="133" spans="1:10" s="4" customFormat="1" ht="39" customHeight="1">
      <c r="A133" s="113"/>
      <c r="B133" s="128" t="s">
        <v>70</v>
      </c>
      <c r="C133" s="128"/>
      <c r="D133" s="128"/>
      <c r="E133" s="112"/>
      <c r="F133" s="6" t="s">
        <v>24</v>
      </c>
      <c r="G133" s="33"/>
      <c r="H133" s="33"/>
      <c r="I133" s="32"/>
      <c r="J133" s="149"/>
    </row>
    <row r="134" spans="1:10" s="4" customFormat="1" ht="31.5" customHeight="1">
      <c r="A134" s="113"/>
      <c r="B134" s="128" t="s">
        <v>71</v>
      </c>
      <c r="C134" s="128"/>
      <c r="D134" s="128"/>
      <c r="E134" s="112"/>
      <c r="F134" s="6" t="s">
        <v>24</v>
      </c>
      <c r="G134" s="33"/>
      <c r="H134" s="33"/>
      <c r="I134" s="32"/>
      <c r="J134" s="149"/>
    </row>
    <row r="135" spans="1:10" s="4" customFormat="1" ht="32.25" customHeight="1">
      <c r="A135" s="113"/>
      <c r="B135" s="128" t="s">
        <v>145</v>
      </c>
      <c r="C135" s="128"/>
      <c r="D135" s="128"/>
      <c r="E135" s="112"/>
      <c r="F135" s="6" t="s">
        <v>24</v>
      </c>
      <c r="G135" s="33"/>
      <c r="H135" s="33"/>
      <c r="I135" s="32"/>
      <c r="J135" s="149"/>
    </row>
    <row r="136" spans="1:10" s="4" customFormat="1" ht="33" customHeight="1">
      <c r="A136" s="113"/>
      <c r="B136" s="128" t="s">
        <v>146</v>
      </c>
      <c r="C136" s="128"/>
      <c r="D136" s="128"/>
      <c r="E136" s="112"/>
      <c r="F136" s="6" t="s">
        <v>24</v>
      </c>
      <c r="G136" s="33"/>
      <c r="H136" s="33"/>
      <c r="I136" s="32"/>
      <c r="J136" s="149"/>
    </row>
    <row r="137" spans="1:10" s="4" customFormat="1">
      <c r="A137" s="113"/>
      <c r="B137" s="143" t="s">
        <v>147</v>
      </c>
      <c r="C137" s="143"/>
      <c r="D137" s="143"/>
      <c r="E137" s="112"/>
      <c r="F137" s="6" t="s">
        <v>24</v>
      </c>
      <c r="G137" s="67"/>
      <c r="H137" s="67"/>
      <c r="I137" s="42"/>
      <c r="J137" s="149"/>
    </row>
    <row r="138" spans="1:10" s="4" customFormat="1" ht="15.75" customHeight="1">
      <c r="A138" s="91" t="s">
        <v>180</v>
      </c>
      <c r="B138" s="91"/>
      <c r="C138" s="91"/>
      <c r="D138" s="91"/>
      <c r="E138" s="91"/>
      <c r="F138" s="91"/>
      <c r="G138" s="91"/>
      <c r="H138" s="91"/>
      <c r="I138" s="91"/>
    </row>
    <row r="139" spans="1:10" s="4" customFormat="1" ht="21.75" customHeight="1">
      <c r="A139" s="38" t="s">
        <v>115</v>
      </c>
      <c r="B139" s="94" t="s">
        <v>73</v>
      </c>
      <c r="C139" s="94"/>
      <c r="D139" s="94"/>
      <c r="E139" s="10">
        <v>10</v>
      </c>
      <c r="F139" s="6" t="s">
        <v>24</v>
      </c>
      <c r="G139" s="43"/>
      <c r="H139" s="44"/>
      <c r="I139" s="32"/>
    </row>
    <row r="140" spans="1:10" s="4" customFormat="1" ht="51.75" customHeight="1">
      <c r="A140" s="113" t="s">
        <v>116</v>
      </c>
      <c r="B140" s="94" t="s">
        <v>148</v>
      </c>
      <c r="C140" s="94"/>
      <c r="D140" s="94"/>
      <c r="E140" s="92">
        <v>11</v>
      </c>
      <c r="F140" s="6" t="s">
        <v>24</v>
      </c>
      <c r="G140" s="63">
        <v>265.26</v>
      </c>
      <c r="H140" s="63">
        <v>319.97000000000003</v>
      </c>
      <c r="I140" s="86">
        <f>(G140/H140-1)*100</f>
        <v>-17.098477982310854</v>
      </c>
      <c r="J140" s="4" t="s">
        <v>242</v>
      </c>
    </row>
    <row r="141" spans="1:10" s="4" customFormat="1">
      <c r="A141" s="113"/>
      <c r="B141" s="94" t="s">
        <v>41</v>
      </c>
      <c r="C141" s="94"/>
      <c r="D141" s="94"/>
      <c r="E141" s="92"/>
      <c r="F141" s="6"/>
      <c r="G141" s="63"/>
      <c r="H141" s="63"/>
      <c r="I141" s="32"/>
    </row>
    <row r="142" spans="1:10" s="4" customFormat="1">
      <c r="A142" s="113"/>
      <c r="B142" s="94" t="s">
        <v>92</v>
      </c>
      <c r="C142" s="94"/>
      <c r="D142" s="94"/>
      <c r="E142" s="92"/>
      <c r="F142" s="6" t="s">
        <v>24</v>
      </c>
      <c r="G142" s="63"/>
      <c r="H142" s="63"/>
      <c r="I142" s="32"/>
      <c r="J142" s="149" t="s">
        <v>245</v>
      </c>
    </row>
    <row r="143" spans="1:10" s="4" customFormat="1">
      <c r="A143" s="113"/>
      <c r="B143" s="94" t="s">
        <v>93</v>
      </c>
      <c r="C143" s="94"/>
      <c r="D143" s="94"/>
      <c r="E143" s="92"/>
      <c r="F143" s="6" t="s">
        <v>24</v>
      </c>
      <c r="G143" s="63"/>
      <c r="H143" s="63"/>
      <c r="I143" s="32"/>
      <c r="J143" s="149"/>
    </row>
    <row r="144" spans="1:10" s="4" customFormat="1">
      <c r="A144" s="113"/>
      <c r="B144" s="143" t="s">
        <v>109</v>
      </c>
      <c r="C144" s="143"/>
      <c r="D144" s="143"/>
      <c r="E144" s="92"/>
      <c r="F144" s="6" t="s">
        <v>24</v>
      </c>
      <c r="G144" s="63"/>
      <c r="H144" s="63"/>
      <c r="I144" s="42"/>
      <c r="J144" s="149"/>
    </row>
    <row r="145" spans="1:10" s="4" customFormat="1">
      <c r="A145" s="113"/>
      <c r="B145" s="143" t="s">
        <v>110</v>
      </c>
      <c r="C145" s="143"/>
      <c r="D145" s="143"/>
      <c r="E145" s="92"/>
      <c r="F145" s="6" t="s">
        <v>24</v>
      </c>
      <c r="G145" s="63"/>
      <c r="H145" s="63"/>
      <c r="I145" s="32"/>
      <c r="J145" s="149"/>
    </row>
    <row r="146" spans="1:10" s="4" customFormat="1">
      <c r="A146" s="113"/>
      <c r="B146" s="143" t="s">
        <v>111</v>
      </c>
      <c r="C146" s="143"/>
      <c r="D146" s="143"/>
      <c r="E146" s="92"/>
      <c r="F146" s="6" t="s">
        <v>24</v>
      </c>
      <c r="G146" s="63"/>
      <c r="H146" s="63"/>
      <c r="I146" s="32"/>
      <c r="J146" s="149"/>
    </row>
    <row r="147" spans="1:10" s="4" customFormat="1">
      <c r="A147" s="113"/>
      <c r="B147" s="143" t="s">
        <v>112</v>
      </c>
      <c r="C147" s="143"/>
      <c r="D147" s="143"/>
      <c r="E147" s="92"/>
      <c r="F147" s="6" t="s">
        <v>24</v>
      </c>
      <c r="G147" s="63" t="s">
        <v>252</v>
      </c>
      <c r="H147" s="63">
        <v>319.97000000000003</v>
      </c>
      <c r="I147" s="86">
        <v>-100</v>
      </c>
      <c r="J147" s="149"/>
    </row>
    <row r="148" spans="1:10" s="4" customFormat="1">
      <c r="A148" s="113"/>
      <c r="B148" s="143" t="s">
        <v>94</v>
      </c>
      <c r="C148" s="143"/>
      <c r="D148" s="143"/>
      <c r="E148" s="92"/>
      <c r="F148" s="6" t="s">
        <v>24</v>
      </c>
      <c r="G148" s="63"/>
      <c r="H148" s="68"/>
      <c r="I148" s="32"/>
      <c r="J148" s="149"/>
    </row>
    <row r="149" spans="1:10" s="4" customFormat="1">
      <c r="A149" s="113"/>
      <c r="B149" s="143" t="s">
        <v>74</v>
      </c>
      <c r="C149" s="143"/>
      <c r="D149" s="143"/>
      <c r="E149" s="92"/>
      <c r="F149" s="6" t="s">
        <v>24</v>
      </c>
      <c r="G149" s="63"/>
      <c r="H149" s="68"/>
      <c r="I149" s="42"/>
      <c r="J149" s="149"/>
    </row>
    <row r="150" spans="1:10" s="4" customFormat="1">
      <c r="A150" s="113"/>
      <c r="B150" s="143" t="s">
        <v>150</v>
      </c>
      <c r="C150" s="143"/>
      <c r="D150" s="143"/>
      <c r="E150" s="92"/>
      <c r="F150" s="6" t="s">
        <v>24</v>
      </c>
      <c r="G150" s="64"/>
      <c r="H150" s="68"/>
      <c r="I150" s="42"/>
      <c r="J150" s="149"/>
    </row>
    <row r="151" spans="1:10" s="4" customFormat="1">
      <c r="A151" s="113"/>
      <c r="B151" s="143" t="s">
        <v>151</v>
      </c>
      <c r="C151" s="143"/>
      <c r="D151" s="143"/>
      <c r="E151" s="92"/>
      <c r="F151" s="6" t="s">
        <v>24</v>
      </c>
      <c r="G151" s="64"/>
      <c r="H151" s="68"/>
      <c r="I151" s="32"/>
      <c r="J151" s="149"/>
    </row>
    <row r="152" spans="1:10" s="4" customFormat="1">
      <c r="A152" s="113"/>
      <c r="B152" s="143" t="s">
        <v>152</v>
      </c>
      <c r="C152" s="143"/>
      <c r="D152" s="143"/>
      <c r="E152" s="92"/>
      <c r="F152" s="6" t="s">
        <v>24</v>
      </c>
      <c r="G152" s="64"/>
      <c r="H152" s="68"/>
      <c r="I152" s="32"/>
      <c r="J152" s="149"/>
    </row>
    <row r="153" spans="1:10" s="4" customFormat="1">
      <c r="A153" s="113"/>
      <c r="B153" s="143" t="s">
        <v>153</v>
      </c>
      <c r="C153" s="143"/>
      <c r="D153" s="143"/>
      <c r="E153" s="92"/>
      <c r="F153" s="6" t="s">
        <v>24</v>
      </c>
      <c r="G153" s="64"/>
      <c r="H153" s="68"/>
      <c r="I153" s="32"/>
      <c r="J153" s="149"/>
    </row>
    <row r="154" spans="1:10" s="4" customFormat="1">
      <c r="A154" s="113"/>
      <c r="B154" s="143" t="s">
        <v>154</v>
      </c>
      <c r="C154" s="143"/>
      <c r="D154" s="143"/>
      <c r="E154" s="92"/>
      <c r="F154" s="6" t="s">
        <v>24</v>
      </c>
      <c r="G154" s="64"/>
      <c r="H154" s="64"/>
      <c r="I154" s="32"/>
      <c r="J154" s="149"/>
    </row>
    <row r="155" spans="1:10" s="4" customFormat="1">
      <c r="A155" s="113"/>
      <c r="B155" s="143" t="s">
        <v>155</v>
      </c>
      <c r="C155" s="143"/>
      <c r="D155" s="143"/>
      <c r="E155" s="92"/>
      <c r="F155" s="6" t="s">
        <v>24</v>
      </c>
      <c r="G155" s="63"/>
      <c r="H155" s="63"/>
      <c r="I155" s="32"/>
      <c r="J155" s="149"/>
    </row>
    <row r="156" spans="1:10" s="4" customFormat="1">
      <c r="A156" s="113"/>
      <c r="B156" s="143" t="s">
        <v>75</v>
      </c>
      <c r="C156" s="143"/>
      <c r="D156" s="143"/>
      <c r="E156" s="92"/>
      <c r="F156" s="6" t="s">
        <v>24</v>
      </c>
      <c r="G156" s="63"/>
      <c r="H156" s="63"/>
      <c r="I156" s="42"/>
      <c r="J156" s="149"/>
    </row>
    <row r="157" spans="1:10" s="4" customFormat="1">
      <c r="A157" s="113"/>
      <c r="B157" s="143" t="s">
        <v>156</v>
      </c>
      <c r="C157" s="143"/>
      <c r="D157" s="143"/>
      <c r="E157" s="92"/>
      <c r="F157" s="6" t="s">
        <v>24</v>
      </c>
      <c r="G157" s="39"/>
      <c r="H157" s="39"/>
      <c r="I157" s="32"/>
      <c r="J157" s="149"/>
    </row>
    <row r="158" spans="1:10" s="4" customFormat="1" ht="63.75" customHeight="1">
      <c r="A158" s="113" t="s">
        <v>117</v>
      </c>
      <c r="B158" s="128" t="s">
        <v>149</v>
      </c>
      <c r="C158" s="128"/>
      <c r="D158" s="128"/>
      <c r="E158" s="113" t="s">
        <v>17</v>
      </c>
      <c r="F158" s="6" t="s">
        <v>24</v>
      </c>
      <c r="G158" s="63">
        <v>34.97</v>
      </c>
      <c r="H158" s="63">
        <v>0.05</v>
      </c>
      <c r="I158" s="86">
        <f>(G158/H158-1)*100</f>
        <v>69840</v>
      </c>
      <c r="J158" s="4" t="s">
        <v>242</v>
      </c>
    </row>
    <row r="159" spans="1:10" s="4" customFormat="1">
      <c r="A159" s="113"/>
      <c r="B159" s="128" t="s">
        <v>41</v>
      </c>
      <c r="C159" s="128"/>
      <c r="D159" s="128"/>
      <c r="E159" s="113"/>
      <c r="F159" s="6"/>
      <c r="G159" s="63"/>
      <c r="H159" s="63"/>
      <c r="I159" s="69"/>
    </row>
    <row r="160" spans="1:10" s="4" customFormat="1">
      <c r="A160" s="113"/>
      <c r="B160" s="143" t="s">
        <v>109</v>
      </c>
      <c r="C160" s="143"/>
      <c r="D160" s="143"/>
      <c r="E160" s="113"/>
      <c r="F160" s="6" t="s">
        <v>24</v>
      </c>
      <c r="G160" s="63"/>
      <c r="H160" s="63"/>
      <c r="I160" s="42"/>
      <c r="J160" s="149" t="s">
        <v>245</v>
      </c>
    </row>
    <row r="161" spans="1:10" s="4" customFormat="1">
      <c r="A161" s="113"/>
      <c r="B161" s="143" t="s">
        <v>110</v>
      </c>
      <c r="C161" s="143"/>
      <c r="D161" s="143"/>
      <c r="E161" s="113"/>
      <c r="F161" s="6" t="s">
        <v>24</v>
      </c>
      <c r="G161" s="63"/>
      <c r="H161" s="63"/>
      <c r="I161" s="32"/>
      <c r="J161" s="149"/>
    </row>
    <row r="162" spans="1:10" s="4" customFormat="1">
      <c r="A162" s="113"/>
      <c r="B162" s="143" t="s">
        <v>111</v>
      </c>
      <c r="C162" s="143"/>
      <c r="D162" s="143"/>
      <c r="E162" s="113"/>
      <c r="F162" s="6" t="s">
        <v>24</v>
      </c>
      <c r="G162" s="63"/>
      <c r="H162" s="63"/>
      <c r="I162" s="32"/>
      <c r="J162" s="149"/>
    </row>
    <row r="163" spans="1:10" s="4" customFormat="1">
      <c r="A163" s="113"/>
      <c r="B163" s="143" t="s">
        <v>112</v>
      </c>
      <c r="C163" s="143"/>
      <c r="D163" s="143"/>
      <c r="E163" s="113"/>
      <c r="F163" s="6" t="s">
        <v>24</v>
      </c>
      <c r="G163" s="63"/>
      <c r="H163" s="63"/>
      <c r="I163" s="32"/>
      <c r="J163" s="149"/>
    </row>
    <row r="164" spans="1:10" s="4" customFormat="1">
      <c r="A164" s="113"/>
      <c r="B164" s="143" t="s">
        <v>74</v>
      </c>
      <c r="C164" s="143"/>
      <c r="D164" s="143"/>
      <c r="E164" s="113"/>
      <c r="F164" s="6" t="s">
        <v>24</v>
      </c>
      <c r="G164" s="63"/>
      <c r="H164" s="63"/>
      <c r="I164" s="32"/>
      <c r="J164" s="149"/>
    </row>
    <row r="165" spans="1:10" s="4" customFormat="1">
      <c r="A165" s="113"/>
      <c r="B165" s="143" t="s">
        <v>150</v>
      </c>
      <c r="C165" s="143"/>
      <c r="D165" s="143"/>
      <c r="E165" s="113"/>
      <c r="F165" s="6" t="s">
        <v>24</v>
      </c>
      <c r="G165" s="63">
        <v>0</v>
      </c>
      <c r="H165" s="63">
        <v>0.05</v>
      </c>
      <c r="I165" s="79">
        <v>-100</v>
      </c>
      <c r="J165" s="149"/>
    </row>
    <row r="166" spans="1:10" s="4" customFormat="1">
      <c r="A166" s="113"/>
      <c r="B166" s="143" t="s">
        <v>151</v>
      </c>
      <c r="C166" s="143"/>
      <c r="D166" s="143"/>
      <c r="E166" s="113"/>
      <c r="F166" s="6" t="s">
        <v>24</v>
      </c>
      <c r="G166" s="63"/>
      <c r="H166" s="63"/>
      <c r="I166" s="32"/>
      <c r="J166" s="149"/>
    </row>
    <row r="167" spans="1:10" s="4" customFormat="1">
      <c r="A167" s="113"/>
      <c r="B167" s="143" t="s">
        <v>152</v>
      </c>
      <c r="C167" s="143"/>
      <c r="D167" s="143"/>
      <c r="E167" s="113"/>
      <c r="F167" s="6" t="s">
        <v>24</v>
      </c>
      <c r="G167" s="63"/>
      <c r="H167" s="63"/>
      <c r="I167" s="32"/>
      <c r="J167" s="149"/>
    </row>
    <row r="168" spans="1:10" s="4" customFormat="1">
      <c r="A168" s="113"/>
      <c r="B168" s="143" t="s">
        <v>153</v>
      </c>
      <c r="C168" s="143"/>
      <c r="D168" s="143"/>
      <c r="E168" s="113"/>
      <c r="F168" s="6" t="s">
        <v>24</v>
      </c>
      <c r="G168" s="63"/>
      <c r="H168" s="63"/>
      <c r="I168" s="32"/>
      <c r="J168" s="149"/>
    </row>
    <row r="169" spans="1:10" s="4" customFormat="1">
      <c r="A169" s="113"/>
      <c r="B169" s="143" t="s">
        <v>154</v>
      </c>
      <c r="C169" s="143"/>
      <c r="D169" s="143"/>
      <c r="E169" s="113"/>
      <c r="F169" s="6" t="s">
        <v>24</v>
      </c>
      <c r="G169" s="63"/>
      <c r="H169" s="63"/>
      <c r="I169" s="42"/>
      <c r="J169" s="149"/>
    </row>
    <row r="170" spans="1:10" s="4" customFormat="1">
      <c r="A170" s="113"/>
      <c r="B170" s="143" t="s">
        <v>155</v>
      </c>
      <c r="C170" s="143"/>
      <c r="D170" s="143"/>
      <c r="E170" s="113"/>
      <c r="F170" s="6" t="s">
        <v>24</v>
      </c>
      <c r="G170" s="63"/>
      <c r="H170" s="63"/>
      <c r="I170" s="32"/>
      <c r="J170" s="149"/>
    </row>
    <row r="171" spans="1:10" s="4" customFormat="1">
      <c r="A171" s="113"/>
      <c r="B171" s="143" t="s">
        <v>75</v>
      </c>
      <c r="C171" s="143"/>
      <c r="D171" s="143"/>
      <c r="E171" s="113"/>
      <c r="F171" s="6" t="s">
        <v>24</v>
      </c>
      <c r="G171" s="63">
        <v>0</v>
      </c>
      <c r="H171" s="63"/>
      <c r="I171" s="42"/>
      <c r="J171" s="149"/>
    </row>
    <row r="172" spans="1:10" s="4" customFormat="1">
      <c r="A172" s="113"/>
      <c r="B172" s="143" t="s">
        <v>156</v>
      </c>
      <c r="C172" s="143"/>
      <c r="D172" s="143"/>
      <c r="E172" s="113"/>
      <c r="F172" s="6" t="s">
        <v>24</v>
      </c>
      <c r="G172" s="39"/>
      <c r="H172" s="39"/>
      <c r="I172" s="32"/>
      <c r="J172" s="149"/>
    </row>
    <row r="173" spans="1:10" s="40" customFormat="1">
      <c r="A173" s="6">
        <v>1</v>
      </c>
      <c r="B173" s="92">
        <v>2</v>
      </c>
      <c r="C173" s="92"/>
      <c r="D173" s="92"/>
      <c r="E173" s="6">
        <v>3</v>
      </c>
      <c r="F173" s="6">
        <v>4</v>
      </c>
      <c r="G173" s="10">
        <v>5</v>
      </c>
      <c r="H173" s="10">
        <v>6</v>
      </c>
      <c r="I173" s="7">
        <v>7</v>
      </c>
    </row>
    <row r="174" spans="1:10" s="4" customFormat="1" ht="33.75" customHeight="1">
      <c r="A174" s="91" t="s">
        <v>181</v>
      </c>
      <c r="B174" s="144"/>
      <c r="C174" s="144"/>
      <c r="D174" s="144"/>
      <c r="E174" s="144"/>
      <c r="F174" s="144"/>
      <c r="G174" s="144"/>
      <c r="H174" s="144"/>
      <c r="I174" s="144"/>
    </row>
    <row r="175" spans="1:10" s="4" customFormat="1" ht="42" customHeight="1">
      <c r="A175" s="113" t="s">
        <v>30</v>
      </c>
      <c r="B175" s="128" t="s">
        <v>157</v>
      </c>
      <c r="C175" s="128"/>
      <c r="D175" s="128"/>
      <c r="E175" s="113" t="s">
        <v>18</v>
      </c>
      <c r="F175" s="112" t="s">
        <v>158</v>
      </c>
      <c r="G175" s="5"/>
      <c r="H175" s="6"/>
      <c r="I175" s="8"/>
    </row>
    <row r="176" spans="1:10" s="4" customFormat="1" ht="69.75" customHeight="1">
      <c r="A176" s="113"/>
      <c r="B176" s="108" t="s">
        <v>204</v>
      </c>
      <c r="C176" s="109"/>
      <c r="D176" s="110"/>
      <c r="E176" s="113"/>
      <c r="F176" s="112"/>
      <c r="G176" s="8">
        <v>60</v>
      </c>
      <c r="H176" s="8">
        <v>60</v>
      </c>
      <c r="I176" s="79">
        <f t="shared" ref="I176:I184" si="1">(G176/H176-1)*100</f>
        <v>0</v>
      </c>
    </row>
    <row r="177" spans="1:9" s="4" customFormat="1" ht="39.75" customHeight="1">
      <c r="A177" s="113"/>
      <c r="B177" s="108" t="s">
        <v>203</v>
      </c>
      <c r="C177" s="109"/>
      <c r="D177" s="110"/>
      <c r="E177" s="113"/>
      <c r="F177" s="112"/>
      <c r="G177" s="8">
        <v>350</v>
      </c>
      <c r="H177" s="8">
        <v>200</v>
      </c>
      <c r="I177" s="79">
        <f t="shared" si="1"/>
        <v>75</v>
      </c>
    </row>
    <row r="178" spans="1:9" s="4" customFormat="1" ht="54.75" customHeight="1">
      <c r="A178" s="113"/>
      <c r="B178" s="108" t="s">
        <v>200</v>
      </c>
      <c r="C178" s="109"/>
      <c r="D178" s="110"/>
      <c r="E178" s="113"/>
      <c r="F178" s="112"/>
      <c r="G178" s="8">
        <v>12124.32</v>
      </c>
      <c r="H178" s="8">
        <v>11658</v>
      </c>
      <c r="I178" s="79">
        <f t="shared" si="1"/>
        <v>4.0000000000000036</v>
      </c>
    </row>
    <row r="179" spans="1:9" s="4" customFormat="1" ht="16.5" customHeight="1">
      <c r="A179" s="91" t="s">
        <v>182</v>
      </c>
      <c r="B179" s="91"/>
      <c r="C179" s="91"/>
      <c r="D179" s="91"/>
      <c r="E179" s="91"/>
      <c r="F179" s="91"/>
      <c r="G179" s="91"/>
      <c r="H179" s="91"/>
      <c r="I179" s="91"/>
    </row>
    <row r="180" spans="1:9" s="4" customFormat="1" ht="38.25" customHeight="1">
      <c r="A180" s="113" t="s">
        <v>31</v>
      </c>
      <c r="B180" s="94" t="s">
        <v>62</v>
      </c>
      <c r="C180" s="94"/>
      <c r="D180" s="94"/>
      <c r="E180" s="112" t="s">
        <v>19</v>
      </c>
      <c r="F180" s="6" t="s">
        <v>25</v>
      </c>
      <c r="G180" s="45">
        <f>G182+G183+G184</f>
        <v>38504</v>
      </c>
      <c r="H180" s="45">
        <v>36856</v>
      </c>
      <c r="I180" s="79">
        <f t="shared" si="1"/>
        <v>4.4714564792706746</v>
      </c>
    </row>
    <row r="181" spans="1:9" s="4" customFormat="1">
      <c r="A181" s="113"/>
      <c r="B181" s="94" t="s">
        <v>159</v>
      </c>
      <c r="C181" s="94"/>
      <c r="D181" s="94"/>
      <c r="E181" s="112"/>
      <c r="F181" s="6" t="s">
        <v>25</v>
      </c>
      <c r="G181" s="8"/>
      <c r="H181" s="8"/>
      <c r="I181" s="15"/>
    </row>
    <row r="182" spans="1:9" s="4" customFormat="1" ht="63.75" customHeight="1">
      <c r="A182" s="113"/>
      <c r="B182" s="108" t="s">
        <v>202</v>
      </c>
      <c r="C182" s="109"/>
      <c r="D182" s="110"/>
      <c r="E182" s="112"/>
      <c r="F182" s="6" t="s">
        <v>25</v>
      </c>
      <c r="G182" s="45">
        <v>37120</v>
      </c>
      <c r="H182" s="45">
        <v>35451</v>
      </c>
      <c r="I182" s="79">
        <f t="shared" si="1"/>
        <v>4.7079066881047016</v>
      </c>
    </row>
    <row r="183" spans="1:9" s="4" customFormat="1" ht="36" customHeight="1">
      <c r="A183" s="113"/>
      <c r="B183" s="108" t="s">
        <v>203</v>
      </c>
      <c r="C183" s="109"/>
      <c r="D183" s="110"/>
      <c r="E183" s="112"/>
      <c r="F183" s="6" t="s">
        <v>25</v>
      </c>
      <c r="G183" s="45">
        <v>414</v>
      </c>
      <c r="H183" s="45">
        <v>354</v>
      </c>
      <c r="I183" s="79">
        <f t="shared" si="1"/>
        <v>16.949152542372879</v>
      </c>
    </row>
    <row r="184" spans="1:9" s="4" customFormat="1" ht="54" customHeight="1">
      <c r="A184" s="113"/>
      <c r="B184" s="108" t="s">
        <v>200</v>
      </c>
      <c r="C184" s="109"/>
      <c r="D184" s="110"/>
      <c r="E184" s="112"/>
      <c r="F184" s="6" t="s">
        <v>25</v>
      </c>
      <c r="G184" s="45">
        <v>970</v>
      </c>
      <c r="H184" s="45">
        <v>1051</v>
      </c>
      <c r="I184" s="79">
        <f t="shared" si="1"/>
        <v>-7.7069457659372009</v>
      </c>
    </row>
    <row r="185" spans="1:9" s="4" customFormat="1">
      <c r="A185" s="46" t="s">
        <v>183</v>
      </c>
      <c r="B185" s="94" t="s">
        <v>89</v>
      </c>
      <c r="C185" s="94"/>
      <c r="D185" s="94"/>
      <c r="E185" s="6" t="s">
        <v>20</v>
      </c>
      <c r="F185" s="6" t="s">
        <v>26</v>
      </c>
      <c r="G185" s="10">
        <v>0</v>
      </c>
      <c r="H185" s="10">
        <v>0</v>
      </c>
      <c r="I185" s="7"/>
    </row>
    <row r="186" spans="1:9" s="4" customFormat="1">
      <c r="A186" s="145" t="s">
        <v>184</v>
      </c>
      <c r="B186" s="145"/>
      <c r="C186" s="145"/>
      <c r="D186" s="145"/>
      <c r="E186" s="145"/>
      <c r="F186" s="145"/>
      <c r="G186" s="145"/>
      <c r="H186" s="145"/>
      <c r="I186" s="145"/>
    </row>
    <row r="187" spans="1:9" s="4" customFormat="1" ht="33.75" customHeight="1">
      <c r="A187" s="91" t="s">
        <v>124</v>
      </c>
      <c r="B187" s="91" t="s">
        <v>4</v>
      </c>
      <c r="C187" s="91"/>
      <c r="D187" s="91"/>
      <c r="E187" s="91"/>
      <c r="F187" s="91" t="s">
        <v>35</v>
      </c>
      <c r="G187" s="91" t="s">
        <v>36</v>
      </c>
      <c r="H187" s="91"/>
    </row>
    <row r="188" spans="1:9" s="4" customFormat="1" ht="31.5">
      <c r="A188" s="91"/>
      <c r="B188" s="91"/>
      <c r="C188" s="91"/>
      <c r="D188" s="91"/>
      <c r="E188" s="91"/>
      <c r="F188" s="91"/>
      <c r="G188" s="37" t="s">
        <v>37</v>
      </c>
      <c r="H188" s="37" t="s">
        <v>38</v>
      </c>
    </row>
    <row r="189" spans="1:9" s="4" customFormat="1">
      <c r="A189" s="37">
        <v>1</v>
      </c>
      <c r="B189" s="91">
        <v>2</v>
      </c>
      <c r="C189" s="91"/>
      <c r="D189" s="91"/>
      <c r="E189" s="91"/>
      <c r="F189" s="37">
        <v>3</v>
      </c>
      <c r="G189" s="37">
        <v>4</v>
      </c>
      <c r="H189" s="37">
        <v>5</v>
      </c>
    </row>
    <row r="190" spans="1:9" s="4" customFormat="1" ht="15.75" customHeight="1">
      <c r="A190" s="91" t="s">
        <v>185</v>
      </c>
      <c r="B190" s="91"/>
      <c r="C190" s="91"/>
      <c r="D190" s="91"/>
      <c r="E190" s="91"/>
      <c r="F190" s="91"/>
      <c r="G190" s="91"/>
      <c r="H190" s="91"/>
    </row>
    <row r="191" spans="1:9" s="4" customFormat="1" ht="58.5" customHeight="1">
      <c r="A191" s="95" t="s">
        <v>27</v>
      </c>
      <c r="B191" s="94" t="s">
        <v>186</v>
      </c>
      <c r="C191" s="94"/>
      <c r="D191" s="94"/>
      <c r="E191" s="94"/>
      <c r="F191" s="92" t="s">
        <v>24</v>
      </c>
      <c r="G191" s="60">
        <v>158046.95000000001</v>
      </c>
      <c r="H191" s="60">
        <v>157735.07</v>
      </c>
    </row>
    <row r="192" spans="1:9" s="4" customFormat="1" ht="15.75" customHeight="1">
      <c r="A192" s="95"/>
      <c r="B192" s="94" t="s">
        <v>41</v>
      </c>
      <c r="C192" s="94"/>
      <c r="D192" s="94"/>
      <c r="E192" s="94"/>
      <c r="F192" s="92"/>
      <c r="G192" s="8"/>
      <c r="H192" s="8"/>
    </row>
    <row r="193" spans="1:8" s="4" customFormat="1" ht="15.75" customHeight="1">
      <c r="A193" s="95" t="s">
        <v>32</v>
      </c>
      <c r="B193" s="94" t="s">
        <v>105</v>
      </c>
      <c r="C193" s="94"/>
      <c r="D193" s="94"/>
      <c r="E193" s="94"/>
      <c r="F193" s="8" t="s">
        <v>24</v>
      </c>
      <c r="G193" s="8"/>
      <c r="H193" s="8"/>
    </row>
    <row r="194" spans="1:8" s="4" customFormat="1">
      <c r="A194" s="95"/>
      <c r="B194" s="94" t="s">
        <v>66</v>
      </c>
      <c r="C194" s="94"/>
      <c r="D194" s="94"/>
      <c r="E194" s="94"/>
      <c r="F194" s="8" t="s">
        <v>24</v>
      </c>
      <c r="G194" s="60"/>
      <c r="H194" s="60"/>
    </row>
    <row r="195" spans="1:8" s="4" customFormat="1">
      <c r="A195" s="95"/>
      <c r="B195" s="90" t="s">
        <v>42</v>
      </c>
      <c r="C195" s="90"/>
      <c r="D195" s="90"/>
      <c r="E195" s="90"/>
      <c r="F195" s="7" t="s">
        <v>24</v>
      </c>
      <c r="G195" s="60"/>
      <c r="H195" s="60"/>
    </row>
    <row r="196" spans="1:8" s="4" customFormat="1" ht="15.75" customHeight="1">
      <c r="A196" s="95"/>
      <c r="B196" s="90" t="s">
        <v>43</v>
      </c>
      <c r="C196" s="90"/>
      <c r="D196" s="90"/>
      <c r="E196" s="90"/>
      <c r="F196" s="7" t="s">
        <v>24</v>
      </c>
      <c r="G196" s="60"/>
      <c r="H196" s="60"/>
    </row>
    <row r="197" spans="1:8" s="4" customFormat="1" ht="15.75" customHeight="1">
      <c r="A197" s="95"/>
      <c r="B197" s="90" t="s">
        <v>44</v>
      </c>
      <c r="C197" s="90"/>
      <c r="D197" s="90"/>
      <c r="E197" s="90"/>
      <c r="F197" s="7" t="s">
        <v>24</v>
      </c>
      <c r="G197" s="60"/>
      <c r="H197" s="60"/>
    </row>
    <row r="198" spans="1:8" s="4" customFormat="1" ht="15.75" customHeight="1">
      <c r="A198" s="7" t="s">
        <v>33</v>
      </c>
      <c r="B198" s="94" t="s">
        <v>106</v>
      </c>
      <c r="C198" s="94"/>
      <c r="D198" s="94"/>
      <c r="E198" s="94"/>
      <c r="F198" s="8" t="s">
        <v>24</v>
      </c>
      <c r="G198" s="60"/>
      <c r="H198" s="60"/>
    </row>
    <row r="199" spans="1:8" s="4" customFormat="1" ht="33.75" customHeight="1">
      <c r="A199" s="95" t="s">
        <v>28</v>
      </c>
      <c r="B199" s="94" t="s">
        <v>187</v>
      </c>
      <c r="C199" s="94"/>
      <c r="D199" s="94"/>
      <c r="E199" s="94"/>
      <c r="F199" s="92" t="s">
        <v>40</v>
      </c>
      <c r="G199" s="70">
        <v>52</v>
      </c>
      <c r="H199" s="70">
        <f>H201+H202+H203</f>
        <v>50</v>
      </c>
    </row>
    <row r="200" spans="1:8" s="4" customFormat="1" ht="15.75" customHeight="1">
      <c r="A200" s="95"/>
      <c r="B200" s="94" t="s">
        <v>41</v>
      </c>
      <c r="C200" s="94"/>
      <c r="D200" s="94"/>
      <c r="E200" s="94"/>
      <c r="F200" s="92"/>
      <c r="G200" s="8"/>
      <c r="H200" s="8"/>
    </row>
    <row r="201" spans="1:8" s="4" customFormat="1">
      <c r="A201" s="95"/>
      <c r="B201" s="90" t="s">
        <v>42</v>
      </c>
      <c r="C201" s="90"/>
      <c r="D201" s="90"/>
      <c r="E201" s="90"/>
      <c r="F201" s="7" t="s">
        <v>26</v>
      </c>
      <c r="G201" s="7">
        <v>45</v>
      </c>
      <c r="H201" s="7">
        <v>44</v>
      </c>
    </row>
    <row r="202" spans="1:8" s="4" customFormat="1" ht="15.75" customHeight="1">
      <c r="A202" s="95"/>
      <c r="B202" s="90" t="s">
        <v>43</v>
      </c>
      <c r="C202" s="90"/>
      <c r="D202" s="90"/>
      <c r="E202" s="90"/>
      <c r="F202" s="7" t="s">
        <v>26</v>
      </c>
      <c r="G202" s="7">
        <v>7</v>
      </c>
      <c r="H202" s="7">
        <v>6</v>
      </c>
    </row>
    <row r="203" spans="1:8" s="4" customFormat="1" ht="15.75" customHeight="1">
      <c r="A203" s="95"/>
      <c r="B203" s="90" t="s">
        <v>44</v>
      </c>
      <c r="C203" s="90"/>
      <c r="D203" s="90"/>
      <c r="E203" s="90"/>
      <c r="F203" s="7" t="s">
        <v>26</v>
      </c>
      <c r="G203" s="7"/>
      <c r="H203" s="7"/>
    </row>
    <row r="204" spans="1:8" s="4" customFormat="1" ht="54" customHeight="1">
      <c r="A204" s="95" t="s">
        <v>107</v>
      </c>
      <c r="B204" s="94" t="s">
        <v>188</v>
      </c>
      <c r="C204" s="94"/>
      <c r="D204" s="94"/>
      <c r="E204" s="94"/>
      <c r="F204" s="92" t="s">
        <v>45</v>
      </c>
      <c r="G204" s="87">
        <f>G206+G207</f>
        <v>42244.98</v>
      </c>
      <c r="H204" s="71">
        <f>H206+H207</f>
        <v>42196.18</v>
      </c>
    </row>
    <row r="205" spans="1:8" s="4" customFormat="1" ht="15.75" customHeight="1">
      <c r="A205" s="95"/>
      <c r="B205" s="94" t="s">
        <v>41</v>
      </c>
      <c r="C205" s="94"/>
      <c r="D205" s="94"/>
      <c r="E205" s="94"/>
      <c r="F205" s="92"/>
      <c r="G205" s="88"/>
      <c r="H205" s="8"/>
    </row>
    <row r="206" spans="1:8" s="4" customFormat="1">
      <c r="A206" s="95"/>
      <c r="B206" s="90" t="s">
        <v>42</v>
      </c>
      <c r="C206" s="90"/>
      <c r="D206" s="90"/>
      <c r="E206" s="90"/>
      <c r="F206" s="15" t="s">
        <v>46</v>
      </c>
      <c r="G206" s="89">
        <v>42163.48</v>
      </c>
      <c r="H206" s="65">
        <v>42114.68</v>
      </c>
    </row>
    <row r="207" spans="1:8" s="4" customFormat="1" ht="15.75" customHeight="1">
      <c r="A207" s="95"/>
      <c r="B207" s="90" t="s">
        <v>43</v>
      </c>
      <c r="C207" s="90"/>
      <c r="D207" s="90"/>
      <c r="E207" s="90"/>
      <c r="F207" s="15" t="s">
        <v>46</v>
      </c>
      <c r="G207" s="86">
        <v>81.5</v>
      </c>
      <c r="H207" s="86">
        <v>81.5</v>
      </c>
    </row>
    <row r="208" spans="1:8" s="4" customFormat="1" ht="15.75" customHeight="1">
      <c r="A208" s="95"/>
      <c r="B208" s="90" t="s">
        <v>44</v>
      </c>
      <c r="C208" s="90"/>
      <c r="D208" s="90"/>
      <c r="E208" s="90"/>
      <c r="F208" s="15" t="s">
        <v>46</v>
      </c>
      <c r="G208" s="7"/>
      <c r="H208" s="7"/>
    </row>
    <row r="209" spans="1:8" s="4" customFormat="1" ht="49.5" customHeight="1">
      <c r="A209" s="151" t="s">
        <v>160</v>
      </c>
      <c r="B209" s="94" t="s">
        <v>189</v>
      </c>
      <c r="C209" s="94"/>
      <c r="D209" s="94"/>
      <c r="E209" s="94"/>
      <c r="F209" s="15" t="s">
        <v>46</v>
      </c>
      <c r="G209" s="47"/>
      <c r="H209" s="47"/>
    </row>
    <row r="210" spans="1:8" s="4" customFormat="1">
      <c r="A210" s="151"/>
      <c r="B210" s="94" t="s">
        <v>66</v>
      </c>
      <c r="C210" s="94"/>
      <c r="D210" s="94"/>
      <c r="E210" s="94"/>
      <c r="F210" s="15" t="s">
        <v>46</v>
      </c>
      <c r="G210" s="8"/>
      <c r="H210" s="8"/>
    </row>
    <row r="211" spans="1:8" s="4" customFormat="1">
      <c r="A211" s="151"/>
      <c r="B211" s="90" t="s">
        <v>42</v>
      </c>
      <c r="C211" s="90"/>
      <c r="D211" s="90"/>
      <c r="E211" s="90"/>
      <c r="F211" s="15" t="s">
        <v>46</v>
      </c>
      <c r="G211" s="8"/>
      <c r="H211" s="8"/>
    </row>
    <row r="212" spans="1:8" s="4" customFormat="1" ht="15.75" customHeight="1">
      <c r="A212" s="151"/>
      <c r="B212" s="90" t="s">
        <v>43</v>
      </c>
      <c r="C212" s="90"/>
      <c r="D212" s="90"/>
      <c r="E212" s="90"/>
      <c r="F212" s="15" t="s">
        <v>46</v>
      </c>
      <c r="G212" s="8"/>
      <c r="H212" s="8"/>
    </row>
    <row r="213" spans="1:8" s="4" customFormat="1" ht="15.75" customHeight="1">
      <c r="A213" s="151"/>
      <c r="B213" s="90" t="s">
        <v>44</v>
      </c>
      <c r="C213" s="90"/>
      <c r="D213" s="90"/>
      <c r="E213" s="90"/>
      <c r="F213" s="15" t="s">
        <v>46</v>
      </c>
      <c r="G213" s="8"/>
      <c r="H213" s="8"/>
    </row>
    <row r="214" spans="1:8" s="4" customFormat="1" ht="52.5" customHeight="1">
      <c r="A214" s="18" t="s">
        <v>161</v>
      </c>
      <c r="B214" s="94" t="s">
        <v>190</v>
      </c>
      <c r="C214" s="94"/>
      <c r="D214" s="94"/>
      <c r="E214" s="94"/>
      <c r="F214" s="15" t="s">
        <v>46</v>
      </c>
      <c r="G214" s="8"/>
      <c r="H214" s="8"/>
    </row>
    <row r="215" spans="1:8" s="4" customFormat="1" ht="83.25" customHeight="1">
      <c r="A215" s="18" t="s">
        <v>163</v>
      </c>
      <c r="B215" s="94" t="s">
        <v>164</v>
      </c>
      <c r="C215" s="94"/>
      <c r="D215" s="94"/>
      <c r="E215" s="94"/>
      <c r="F215" s="8" t="s">
        <v>24</v>
      </c>
      <c r="G215" s="8"/>
      <c r="H215" s="8"/>
    </row>
    <row r="216" spans="1:8" s="4" customFormat="1" ht="72" customHeight="1">
      <c r="A216" s="18" t="s">
        <v>166</v>
      </c>
      <c r="B216" s="94" t="s">
        <v>165</v>
      </c>
      <c r="C216" s="94"/>
      <c r="D216" s="94"/>
      <c r="E216" s="94"/>
      <c r="F216" s="8" t="s">
        <v>24</v>
      </c>
      <c r="G216" s="8"/>
      <c r="H216" s="8"/>
    </row>
    <row r="217" spans="1:8" s="4" customFormat="1" ht="54" customHeight="1">
      <c r="A217" s="18" t="s">
        <v>168</v>
      </c>
      <c r="B217" s="94" t="s">
        <v>167</v>
      </c>
      <c r="C217" s="94"/>
      <c r="D217" s="94"/>
      <c r="E217" s="94"/>
      <c r="F217" s="8" t="s">
        <v>24</v>
      </c>
      <c r="G217" s="85" t="s">
        <v>259</v>
      </c>
      <c r="H217" s="85" t="s">
        <v>260</v>
      </c>
    </row>
    <row r="218" spans="1:8" s="4" customFormat="1" ht="15.75" customHeight="1">
      <c r="A218" s="91" t="s">
        <v>162</v>
      </c>
      <c r="B218" s="91"/>
      <c r="C218" s="91"/>
      <c r="D218" s="91"/>
      <c r="E218" s="91"/>
      <c r="F218" s="91"/>
      <c r="G218" s="91"/>
      <c r="H218" s="91"/>
    </row>
    <row r="219" spans="1:8" s="4" customFormat="1" ht="54" customHeight="1">
      <c r="A219" s="95" t="s">
        <v>29</v>
      </c>
      <c r="B219" s="94" t="s">
        <v>191</v>
      </c>
      <c r="C219" s="94"/>
      <c r="D219" s="94"/>
      <c r="E219" s="94"/>
      <c r="F219" s="92" t="s">
        <v>24</v>
      </c>
      <c r="G219" s="60">
        <v>106936.28</v>
      </c>
      <c r="H219" s="60">
        <v>116425.84</v>
      </c>
    </row>
    <row r="220" spans="1:8" s="4" customFormat="1" ht="15.75" customHeight="1">
      <c r="A220" s="95"/>
      <c r="B220" s="94" t="s">
        <v>41</v>
      </c>
      <c r="C220" s="94"/>
      <c r="D220" s="94"/>
      <c r="E220" s="94"/>
      <c r="F220" s="92"/>
      <c r="G220" s="8"/>
      <c r="H220" s="8"/>
    </row>
    <row r="221" spans="1:8" s="4" customFormat="1" ht="15.75" customHeight="1">
      <c r="A221" s="95"/>
      <c r="B221" s="94" t="s">
        <v>105</v>
      </c>
      <c r="C221" s="94"/>
      <c r="D221" s="94"/>
      <c r="E221" s="94"/>
      <c r="F221" s="8" t="s">
        <v>24</v>
      </c>
      <c r="G221" s="8"/>
      <c r="H221" s="8"/>
    </row>
    <row r="222" spans="1:8" s="4" customFormat="1" ht="15.75" customHeight="1">
      <c r="A222" s="95"/>
      <c r="B222" s="94" t="s">
        <v>106</v>
      </c>
      <c r="C222" s="94"/>
      <c r="D222" s="94"/>
      <c r="E222" s="94"/>
      <c r="F222" s="8" t="s">
        <v>24</v>
      </c>
      <c r="G222" s="8"/>
      <c r="H222" s="8"/>
    </row>
    <row r="223" spans="1:8" s="4" customFormat="1">
      <c r="A223" s="8">
        <v>1</v>
      </c>
      <c r="B223" s="92">
        <v>2</v>
      </c>
      <c r="C223" s="92"/>
      <c r="D223" s="92"/>
      <c r="E223" s="92"/>
      <c r="F223" s="8">
        <v>3</v>
      </c>
      <c r="G223" s="8">
        <v>4</v>
      </c>
      <c r="H223" s="8">
        <v>5</v>
      </c>
    </row>
    <row r="224" spans="1:8" s="4" customFormat="1" ht="15.75" customHeight="1">
      <c r="A224" s="146" t="s">
        <v>192</v>
      </c>
      <c r="B224" s="147"/>
      <c r="C224" s="147"/>
      <c r="D224" s="147"/>
      <c r="E224" s="147"/>
      <c r="F224" s="147"/>
      <c r="G224" s="147"/>
      <c r="H224" s="148"/>
    </row>
    <row r="225" spans="1:9" s="4" customFormat="1" ht="71.25" customHeight="1">
      <c r="A225" s="95" t="s">
        <v>47</v>
      </c>
      <c r="B225" s="94" t="s">
        <v>169</v>
      </c>
      <c r="C225" s="94"/>
      <c r="D225" s="94"/>
      <c r="E225" s="94"/>
      <c r="F225" s="8" t="s">
        <v>24</v>
      </c>
      <c r="G225" s="8"/>
      <c r="H225" s="8"/>
    </row>
    <row r="226" spans="1:9" s="4" customFormat="1" ht="15.75" customHeight="1">
      <c r="A226" s="95"/>
      <c r="B226" s="94" t="s">
        <v>39</v>
      </c>
      <c r="C226" s="94"/>
      <c r="D226" s="94"/>
      <c r="E226" s="94"/>
      <c r="F226" s="8" t="s">
        <v>24</v>
      </c>
      <c r="G226" s="8"/>
      <c r="H226" s="8"/>
    </row>
    <row r="227" spans="1:9" s="4" customFormat="1" ht="15.75" customHeight="1">
      <c r="A227" s="95"/>
      <c r="B227" s="94" t="s">
        <v>170</v>
      </c>
      <c r="C227" s="94"/>
      <c r="D227" s="94"/>
      <c r="E227" s="94"/>
      <c r="F227" s="8" t="s">
        <v>24</v>
      </c>
      <c r="G227" s="8"/>
      <c r="H227" s="8"/>
    </row>
    <row r="228" spans="1:9" s="4" customFormat="1" ht="15.75" customHeight="1">
      <c r="A228" s="95"/>
      <c r="B228" s="94" t="s">
        <v>171</v>
      </c>
      <c r="C228" s="94"/>
      <c r="D228" s="94"/>
      <c r="E228" s="94"/>
      <c r="F228" s="8" t="s">
        <v>24</v>
      </c>
      <c r="G228" s="8"/>
      <c r="H228" s="8"/>
    </row>
    <row r="229" spans="1:9" ht="17.25" customHeight="1">
      <c r="A229" s="150" t="s">
        <v>172</v>
      </c>
      <c r="B229" s="150"/>
      <c r="C229" s="150"/>
      <c r="D229" s="150"/>
      <c r="E229" s="150"/>
      <c r="F229" s="150"/>
      <c r="G229" s="150"/>
      <c r="H229" s="150"/>
      <c r="I229" s="4"/>
    </row>
    <row r="230" spans="1:9" ht="20.25" customHeight="1">
      <c r="A230" s="11"/>
      <c r="B230" s="11"/>
      <c r="C230" s="11"/>
      <c r="D230" s="11"/>
      <c r="E230" s="11"/>
      <c r="F230" s="11"/>
      <c r="G230" s="11"/>
      <c r="H230" s="11"/>
      <c r="I230" s="4"/>
    </row>
    <row r="232" spans="1:9" ht="26.25" customHeight="1">
      <c r="A232" s="93" t="s">
        <v>261</v>
      </c>
      <c r="B232" s="93"/>
      <c r="C232" s="93"/>
      <c r="D232" s="93"/>
      <c r="E232" s="16"/>
      <c r="F232" s="111" t="s">
        <v>262</v>
      </c>
      <c r="G232" s="111"/>
    </row>
    <row r="233" spans="1:9">
      <c r="A233" s="13"/>
      <c r="B233" s="13"/>
      <c r="C233" s="13"/>
      <c r="D233" s="17"/>
      <c r="E233" s="12" t="s">
        <v>118</v>
      </c>
      <c r="F233" s="127" t="s">
        <v>119</v>
      </c>
      <c r="G233" s="127"/>
    </row>
    <row r="234" spans="1:9">
      <c r="A234" s="126" t="s">
        <v>88</v>
      </c>
      <c r="B234" s="126"/>
      <c r="C234" s="126"/>
      <c r="D234" s="126"/>
      <c r="E234" s="16"/>
      <c r="F234" s="129" t="s">
        <v>262</v>
      </c>
      <c r="G234" s="129"/>
    </row>
    <row r="235" spans="1:9">
      <c r="A235" s="126" t="s">
        <v>205</v>
      </c>
      <c r="B235" s="126"/>
      <c r="C235" s="13"/>
      <c r="D235" s="17"/>
      <c r="E235" s="12" t="s">
        <v>118</v>
      </c>
      <c r="F235" s="127" t="s">
        <v>119</v>
      </c>
      <c r="G235" s="127"/>
    </row>
  </sheetData>
  <protectedRanges>
    <protectedRange password="CE28" sqref="E136:E137 A145:B149 G136:H137" name="Диапазон8"/>
    <protectedRange password="CE28" sqref="E125 E127:E133 G125:H125 G127:H133" name="Диапазон7"/>
    <protectedRange password="CE28" sqref="F113 E141:E143 E114:E123 G141:H143 E126:H126 G113:G123 H120:H123 H113:H118" name="Диапазон6"/>
  </protectedRanges>
  <mergeCells count="284">
    <mergeCell ref="J113:J124"/>
    <mergeCell ref="J127:J137"/>
    <mergeCell ref="J142:J157"/>
    <mergeCell ref="J160:J172"/>
    <mergeCell ref="A229:H229"/>
    <mergeCell ref="E113:E124"/>
    <mergeCell ref="A113:A124"/>
    <mergeCell ref="B173:D173"/>
    <mergeCell ref="B223:E223"/>
    <mergeCell ref="B208:E208"/>
    <mergeCell ref="A204:A208"/>
    <mergeCell ref="B209:E209"/>
    <mergeCell ref="B210:E210"/>
    <mergeCell ref="B211:E211"/>
    <mergeCell ref="A199:A203"/>
    <mergeCell ref="B212:E212"/>
    <mergeCell ref="B205:E205"/>
    <mergeCell ref="B213:E213"/>
    <mergeCell ref="A209:A213"/>
    <mergeCell ref="A218:H218"/>
    <mergeCell ref="B199:E199"/>
    <mergeCell ref="B200:E200"/>
    <mergeCell ref="B201:E201"/>
    <mergeCell ref="B202:E202"/>
    <mergeCell ref="B203:E203"/>
    <mergeCell ref="F199:F200"/>
    <mergeCell ref="B204:E204"/>
    <mergeCell ref="A225:A228"/>
    <mergeCell ref="B220:E220"/>
    <mergeCell ref="B225:E225"/>
    <mergeCell ref="B226:E226"/>
    <mergeCell ref="B219:E219"/>
    <mergeCell ref="B214:E214"/>
    <mergeCell ref="B216:E216"/>
    <mergeCell ref="A224:H224"/>
    <mergeCell ref="F219:F220"/>
    <mergeCell ref="B222:E222"/>
    <mergeCell ref="A219:A222"/>
    <mergeCell ref="B215:E215"/>
    <mergeCell ref="B217:E217"/>
    <mergeCell ref="B221:E221"/>
    <mergeCell ref="B207:E207"/>
    <mergeCell ref="B206:E206"/>
    <mergeCell ref="A190:H190"/>
    <mergeCell ref="B191:E191"/>
    <mergeCell ref="A158:A172"/>
    <mergeCell ref="E158:E172"/>
    <mergeCell ref="B175:D175"/>
    <mergeCell ref="B166:D166"/>
    <mergeCell ref="B170:D170"/>
    <mergeCell ref="B171:D171"/>
    <mergeCell ref="B161:D161"/>
    <mergeCell ref="B162:D162"/>
    <mergeCell ref="B163:D163"/>
    <mergeCell ref="B164:D164"/>
    <mergeCell ref="B165:D165"/>
    <mergeCell ref="A174:I174"/>
    <mergeCell ref="B185:D185"/>
    <mergeCell ref="B159:D159"/>
    <mergeCell ref="B160:D160"/>
    <mergeCell ref="B167:D167"/>
    <mergeCell ref="B168:D168"/>
    <mergeCell ref="B169:D169"/>
    <mergeCell ref="B172:D172"/>
    <mergeCell ref="A186:I186"/>
    <mergeCell ref="B187:E188"/>
    <mergeCell ref="B189:E189"/>
    <mergeCell ref="B192:E192"/>
    <mergeCell ref="E140:E157"/>
    <mergeCell ref="E175:E178"/>
    <mergeCell ref="E180:E184"/>
    <mergeCell ref="B148:D148"/>
    <mergeCell ref="B137:D137"/>
    <mergeCell ref="A138:I138"/>
    <mergeCell ref="B139:D139"/>
    <mergeCell ref="B140:D140"/>
    <mergeCell ref="B141:D141"/>
    <mergeCell ref="B142:D142"/>
    <mergeCell ref="A125:A137"/>
    <mergeCell ref="E125:E137"/>
    <mergeCell ref="A140:A157"/>
    <mergeCell ref="B131:D131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A175:A178"/>
    <mergeCell ref="F175:F178"/>
    <mergeCell ref="B114:D114"/>
    <mergeCell ref="B115:D115"/>
    <mergeCell ref="B116:D116"/>
    <mergeCell ref="B117:D117"/>
    <mergeCell ref="B118:D118"/>
    <mergeCell ref="B130:D130"/>
    <mergeCell ref="B119:D119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55:D155"/>
    <mergeCell ref="B156:D156"/>
    <mergeCell ref="B157:D157"/>
    <mergeCell ref="B158:D158"/>
    <mergeCell ref="B102:D102"/>
    <mergeCell ref="B103:D103"/>
    <mergeCell ref="B120:D120"/>
    <mergeCell ref="B121:D121"/>
    <mergeCell ref="B122:D122"/>
    <mergeCell ref="B123:D123"/>
    <mergeCell ref="B124:D124"/>
    <mergeCell ref="B132:D132"/>
    <mergeCell ref="B113:D113"/>
    <mergeCell ref="B194:E194"/>
    <mergeCell ref="B195:E195"/>
    <mergeCell ref="A180:A184"/>
    <mergeCell ref="G187:H187"/>
    <mergeCell ref="B106:D106"/>
    <mergeCell ref="B107:D107"/>
    <mergeCell ref="B108:D108"/>
    <mergeCell ref="A92:A108"/>
    <mergeCell ref="E92:E108"/>
    <mergeCell ref="B104:D104"/>
    <mergeCell ref="B105:D105"/>
    <mergeCell ref="B97:D97"/>
    <mergeCell ref="B98:D98"/>
    <mergeCell ref="B99:D99"/>
    <mergeCell ref="B193:E193"/>
    <mergeCell ref="B181:D181"/>
    <mergeCell ref="B95:D95"/>
    <mergeCell ref="B96:D96"/>
    <mergeCell ref="A109:I109"/>
    <mergeCell ref="B110:D110"/>
    <mergeCell ref="B111:D111"/>
    <mergeCell ref="B112:D112"/>
    <mergeCell ref="B100:D100"/>
    <mergeCell ref="B101:D101"/>
    <mergeCell ref="B88:D88"/>
    <mergeCell ref="B89:D89"/>
    <mergeCell ref="B90:D90"/>
    <mergeCell ref="B91:D91"/>
    <mergeCell ref="B92:D92"/>
    <mergeCell ref="B81:D81"/>
    <mergeCell ref="B73:D73"/>
    <mergeCell ref="B93:D93"/>
    <mergeCell ref="B94:D94"/>
    <mergeCell ref="B82:D82"/>
    <mergeCell ref="B83:D83"/>
    <mergeCell ref="B84:D84"/>
    <mergeCell ref="B85:D85"/>
    <mergeCell ref="B86:D86"/>
    <mergeCell ref="B87:D87"/>
    <mergeCell ref="B76:D76"/>
    <mergeCell ref="B77:D77"/>
    <mergeCell ref="B75:D75"/>
    <mergeCell ref="B78:D78"/>
    <mergeCell ref="B79:D79"/>
    <mergeCell ref="B80:D80"/>
    <mergeCell ref="B68:D68"/>
    <mergeCell ref="A59:A64"/>
    <mergeCell ref="E59:E64"/>
    <mergeCell ref="A66:A76"/>
    <mergeCell ref="E66:E76"/>
    <mergeCell ref="B69:D69"/>
    <mergeCell ref="B70:D70"/>
    <mergeCell ref="B71:D71"/>
    <mergeCell ref="B72:D72"/>
    <mergeCell ref="B74:D74"/>
    <mergeCell ref="A58:I58"/>
    <mergeCell ref="B59:D59"/>
    <mergeCell ref="B61:D61"/>
    <mergeCell ref="B62:D62"/>
    <mergeCell ref="A52:I52"/>
    <mergeCell ref="A50:C50"/>
    <mergeCell ref="A51:C51"/>
    <mergeCell ref="E50:I50"/>
    <mergeCell ref="E51:I51"/>
    <mergeCell ref="B57:D57"/>
    <mergeCell ref="A28:I28"/>
    <mergeCell ref="A43:I43"/>
    <mergeCell ref="E39:G39"/>
    <mergeCell ref="E40:G40"/>
    <mergeCell ref="A39:C40"/>
    <mergeCell ref="D39:D40"/>
    <mergeCell ref="D41:D42"/>
    <mergeCell ref="H42:I42"/>
    <mergeCell ref="A33:C33"/>
    <mergeCell ref="E31:I31"/>
    <mergeCell ref="A31:C31"/>
    <mergeCell ref="A32:C32"/>
    <mergeCell ref="A35:C35"/>
    <mergeCell ref="E29:I29"/>
    <mergeCell ref="E32:I32"/>
    <mergeCell ref="E34:I34"/>
    <mergeCell ref="E35:I35"/>
    <mergeCell ref="E36:I36"/>
    <mergeCell ref="E33:I33"/>
    <mergeCell ref="A36:C36"/>
    <mergeCell ref="A30:I30"/>
    <mergeCell ref="A34:C34"/>
    <mergeCell ref="A29:C29"/>
    <mergeCell ref="A235:B235"/>
    <mergeCell ref="F235:G235"/>
    <mergeCell ref="A46:C49"/>
    <mergeCell ref="F204:F205"/>
    <mergeCell ref="F187:F188"/>
    <mergeCell ref="B227:E227"/>
    <mergeCell ref="B228:E228"/>
    <mergeCell ref="A191:A192"/>
    <mergeCell ref="A179:I179"/>
    <mergeCell ref="B180:D180"/>
    <mergeCell ref="G53:H53"/>
    <mergeCell ref="I53:I54"/>
    <mergeCell ref="B60:D60"/>
    <mergeCell ref="B63:D63"/>
    <mergeCell ref="B64:D64"/>
    <mergeCell ref="A65:I65"/>
    <mergeCell ref="B66:D66"/>
    <mergeCell ref="B67:D67"/>
    <mergeCell ref="B184:D184"/>
    <mergeCell ref="B176:D176"/>
    <mergeCell ref="A53:A54"/>
    <mergeCell ref="F234:G234"/>
    <mergeCell ref="A234:D234"/>
    <mergeCell ref="F233:G233"/>
    <mergeCell ref="H2:I2"/>
    <mergeCell ref="H3:I3"/>
    <mergeCell ref="H6:I6"/>
    <mergeCell ref="B178:D178"/>
    <mergeCell ref="A21:I21"/>
    <mergeCell ref="A22:I22"/>
    <mergeCell ref="A23:I23"/>
    <mergeCell ref="A24:I24"/>
    <mergeCell ref="A25:I25"/>
    <mergeCell ref="A26:I26"/>
    <mergeCell ref="A2:C2"/>
    <mergeCell ref="A7:C7"/>
    <mergeCell ref="A15:C16"/>
    <mergeCell ref="E44:F44"/>
    <mergeCell ref="G44:H44"/>
    <mergeCell ref="E45:F45"/>
    <mergeCell ref="G45:H45"/>
    <mergeCell ref="D44:D45"/>
    <mergeCell ref="A11:C11"/>
    <mergeCell ref="A3:C3"/>
    <mergeCell ref="E41:G41"/>
    <mergeCell ref="E42:G42"/>
    <mergeCell ref="A41:C42"/>
    <mergeCell ref="A44:C45"/>
    <mergeCell ref="B196:E196"/>
    <mergeCell ref="B197:E197"/>
    <mergeCell ref="A187:A188"/>
    <mergeCell ref="F191:F192"/>
    <mergeCell ref="A232:D232"/>
    <mergeCell ref="B198:E198"/>
    <mergeCell ref="A193:A197"/>
    <mergeCell ref="A37:C38"/>
    <mergeCell ref="E37:I38"/>
    <mergeCell ref="B177:D177"/>
    <mergeCell ref="B182:D182"/>
    <mergeCell ref="B183:D183"/>
    <mergeCell ref="F232:G232"/>
    <mergeCell ref="E53:E54"/>
    <mergeCell ref="F53:F54"/>
    <mergeCell ref="B53:D54"/>
    <mergeCell ref="B55:D55"/>
    <mergeCell ref="H41:I41"/>
    <mergeCell ref="D46:D49"/>
    <mergeCell ref="A77:A91"/>
    <mergeCell ref="E77:E91"/>
    <mergeCell ref="E46:F46"/>
    <mergeCell ref="G46:H46"/>
    <mergeCell ref="A56:I56"/>
  </mergeCells>
  <phoneticPr fontId="2" type="noConversion"/>
  <pageMargins left="0.74803149606299213" right="0.74803149606299213" top="0.55000000000000004" bottom="0.47244094488188981" header="0.42" footer="0.51181102362204722"/>
  <pageSetup paperSize="9" scale="57" fitToHeight="5" orientation="portrait" horizontalDpi="1200" verticalDpi="1200" r:id="rId1"/>
  <headerFooter differentFirst="1" alignWithMargins="0">
    <oddHeader>&amp;C&amp;P</oddHeader>
  </headerFooter>
  <rowBreaks count="3" manualBreakCount="3">
    <brk id="37" max="8" man="1"/>
    <brk id="65" max="8" man="1"/>
    <brk id="1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173"/>
  <sheetViews>
    <sheetView workbookViewId="0">
      <selection activeCell="G3" sqref="G3"/>
    </sheetView>
  </sheetViews>
  <sheetFormatPr defaultRowHeight="15"/>
  <cols>
    <col min="3" max="3" width="10.42578125" customWidth="1"/>
    <col min="4" max="4" width="11.7109375" customWidth="1"/>
    <col min="7" max="7" width="23.28515625" customWidth="1"/>
    <col min="8" max="8" width="27.7109375" customWidth="1"/>
    <col min="9" max="9" width="23.7109375" style="57" customWidth="1"/>
    <col min="10" max="10" width="23.5703125" style="57" customWidth="1"/>
    <col min="11" max="11" width="22.140625" style="57" customWidth="1"/>
  </cols>
  <sheetData>
    <row r="2" spans="1:11">
      <c r="H2">
        <v>75</v>
      </c>
      <c r="I2" s="57">
        <v>44</v>
      </c>
      <c r="J2" s="57">
        <v>28</v>
      </c>
    </row>
    <row r="3" spans="1:11" s="40" customFormat="1" ht="51.75" customHeight="1">
      <c r="A3" s="38" t="s">
        <v>27</v>
      </c>
      <c r="B3" s="94" t="s">
        <v>65</v>
      </c>
      <c r="C3" s="94"/>
      <c r="D3" s="94"/>
      <c r="E3" s="6" t="s">
        <v>7</v>
      </c>
      <c r="F3" s="6" t="s">
        <v>24</v>
      </c>
      <c r="G3" s="8" t="s">
        <v>212</v>
      </c>
      <c r="H3" s="8" t="s">
        <v>222</v>
      </c>
      <c r="I3" s="58" t="s">
        <v>227</v>
      </c>
      <c r="J3" s="58" t="s">
        <v>231</v>
      </c>
      <c r="K3" s="58" t="s">
        <v>235</v>
      </c>
    </row>
    <row r="4" spans="1:11" s="4" customFormat="1" ht="16.5" customHeight="1">
      <c r="A4" s="91" t="s">
        <v>135</v>
      </c>
      <c r="B4" s="91"/>
      <c r="C4" s="91"/>
      <c r="D4" s="91"/>
      <c r="E4" s="91"/>
      <c r="F4" s="91"/>
      <c r="G4" s="91"/>
      <c r="H4" s="91"/>
      <c r="I4" s="58"/>
      <c r="J4" s="58"/>
      <c r="K4" s="58"/>
    </row>
    <row r="5" spans="1:11" s="4" customFormat="1" ht="48.75" customHeight="1">
      <c r="A5" s="113" t="s">
        <v>29</v>
      </c>
      <c r="B5" s="94" t="s">
        <v>136</v>
      </c>
      <c r="C5" s="94"/>
      <c r="D5" s="94"/>
      <c r="E5" s="112" t="s">
        <v>8</v>
      </c>
      <c r="F5" s="6" t="s">
        <v>24</v>
      </c>
      <c r="G5" s="8">
        <f>G7+G8+G9+G10</f>
        <v>215.29999999999998</v>
      </c>
      <c r="H5" s="8"/>
      <c r="I5" s="58"/>
      <c r="J5" s="58"/>
      <c r="K5" s="58">
        <v>214</v>
      </c>
    </row>
    <row r="6" spans="1:11" s="4" customFormat="1" ht="15.75" customHeight="1">
      <c r="A6" s="113"/>
      <c r="B6" s="94" t="s">
        <v>41</v>
      </c>
      <c r="C6" s="94"/>
      <c r="D6" s="94"/>
      <c r="E6" s="112"/>
      <c r="F6" s="6"/>
      <c r="G6" s="8"/>
      <c r="H6" s="8"/>
      <c r="I6" s="58"/>
      <c r="J6" s="58"/>
      <c r="K6" s="58"/>
    </row>
    <row r="7" spans="1:11" s="4" customFormat="1" ht="31.5">
      <c r="A7" s="113"/>
      <c r="B7" s="94" t="s">
        <v>68</v>
      </c>
      <c r="C7" s="94"/>
      <c r="D7" s="94"/>
      <c r="E7" s="112"/>
      <c r="F7" s="6" t="s">
        <v>24</v>
      </c>
      <c r="G7" s="8">
        <v>3.2</v>
      </c>
      <c r="H7" s="8"/>
      <c r="I7" s="58"/>
      <c r="J7" s="58"/>
      <c r="K7" s="58">
        <v>3.2</v>
      </c>
    </row>
    <row r="8" spans="1:11" s="4" customFormat="1" ht="31.5">
      <c r="A8" s="113"/>
      <c r="B8" s="94" t="s">
        <v>90</v>
      </c>
      <c r="C8" s="94"/>
      <c r="D8" s="94"/>
      <c r="E8" s="112"/>
      <c r="F8" s="6" t="s">
        <v>24</v>
      </c>
      <c r="G8" s="8">
        <v>212.1</v>
      </c>
      <c r="H8" s="8"/>
      <c r="I8" s="58"/>
      <c r="J8" s="58"/>
      <c r="K8" s="58">
        <v>210.8</v>
      </c>
    </row>
    <row r="9" spans="1:11" s="4" customFormat="1" ht="31.5" hidden="1">
      <c r="A9" s="113"/>
      <c r="B9" s="94" t="s">
        <v>63</v>
      </c>
      <c r="C9" s="94"/>
      <c r="D9" s="94"/>
      <c r="E9" s="112"/>
      <c r="F9" s="6" t="s">
        <v>24</v>
      </c>
      <c r="G9" s="8"/>
      <c r="H9" s="8"/>
      <c r="I9" s="58"/>
      <c r="J9" s="58"/>
      <c r="K9" s="58"/>
    </row>
    <row r="10" spans="1:11" s="4" customFormat="1" ht="31.5" hidden="1">
      <c r="A10" s="113"/>
      <c r="B10" s="94" t="s">
        <v>104</v>
      </c>
      <c r="C10" s="94"/>
      <c r="D10" s="94"/>
      <c r="E10" s="112"/>
      <c r="F10" s="6" t="s">
        <v>24</v>
      </c>
      <c r="G10" s="10"/>
      <c r="H10" s="10"/>
      <c r="I10" s="58"/>
      <c r="J10" s="58"/>
      <c r="K10" s="58"/>
    </row>
    <row r="11" spans="1:11" s="4" customFormat="1" ht="15.75" customHeight="1">
      <c r="A11" s="91" t="s">
        <v>141</v>
      </c>
      <c r="B11" s="91"/>
      <c r="C11" s="91"/>
      <c r="D11" s="91"/>
      <c r="E11" s="91"/>
      <c r="F11" s="91"/>
      <c r="G11" s="91"/>
      <c r="H11" s="91"/>
      <c r="I11" s="58"/>
      <c r="J11" s="58"/>
      <c r="K11" s="58"/>
    </row>
    <row r="12" spans="1:11" s="2" customFormat="1" ht="15.75">
      <c r="A12" s="113" t="s">
        <v>47</v>
      </c>
      <c r="B12" s="128" t="s">
        <v>76</v>
      </c>
      <c r="C12" s="128"/>
      <c r="D12" s="128"/>
      <c r="E12" s="112" t="s">
        <v>9</v>
      </c>
      <c r="F12" s="6"/>
      <c r="G12" s="8">
        <f>G14+G15+G17</f>
        <v>92303.62</v>
      </c>
      <c r="H12" s="8">
        <v>35784.480000000003</v>
      </c>
      <c r="I12" s="59">
        <v>36199.519999999997</v>
      </c>
      <c r="J12" s="59">
        <v>27262.799999999999</v>
      </c>
      <c r="K12" s="59">
        <f>J12+I12+H12+G12</f>
        <v>191550.41999999998</v>
      </c>
    </row>
    <row r="13" spans="1:11" s="2" customFormat="1" ht="15.75">
      <c r="A13" s="113"/>
      <c r="B13" s="128" t="s">
        <v>41</v>
      </c>
      <c r="C13" s="128"/>
      <c r="D13" s="128"/>
      <c r="E13" s="112"/>
      <c r="F13" s="6"/>
      <c r="G13" s="8"/>
      <c r="H13" s="8"/>
      <c r="I13" s="59"/>
      <c r="J13" s="59"/>
      <c r="K13" s="59">
        <f t="shared" ref="K13:K76" si="0">J13+I13+H13+G13</f>
        <v>0</v>
      </c>
    </row>
    <row r="14" spans="1:11" s="2" customFormat="1" ht="31.5">
      <c r="A14" s="113"/>
      <c r="B14" s="128" t="s">
        <v>137</v>
      </c>
      <c r="C14" s="128"/>
      <c r="D14" s="128"/>
      <c r="E14" s="112"/>
      <c r="F14" s="6" t="s">
        <v>24</v>
      </c>
      <c r="G14" s="8">
        <v>62502.65</v>
      </c>
      <c r="H14" s="8">
        <v>30312.560000000001</v>
      </c>
      <c r="I14" s="59">
        <v>33304.36</v>
      </c>
      <c r="J14" s="59">
        <v>23390.3</v>
      </c>
      <c r="K14" s="59">
        <f t="shared" si="0"/>
        <v>149509.87</v>
      </c>
    </row>
    <row r="15" spans="1:11" s="2" customFormat="1" ht="31.5">
      <c r="A15" s="113"/>
      <c r="B15" s="128" t="s">
        <v>138</v>
      </c>
      <c r="C15" s="128"/>
      <c r="D15" s="128"/>
      <c r="E15" s="112"/>
      <c r="F15" s="6" t="s">
        <v>24</v>
      </c>
      <c r="G15" s="8">
        <v>22391.439999999999</v>
      </c>
      <c r="H15" s="8">
        <v>1298.3900000000001</v>
      </c>
      <c r="I15" s="59">
        <v>2476.02</v>
      </c>
      <c r="J15" s="59">
        <v>1089.3</v>
      </c>
      <c r="K15" s="59">
        <f t="shared" si="0"/>
        <v>27255.149999999998</v>
      </c>
    </row>
    <row r="16" spans="1:11" s="2" customFormat="1" ht="31.5" hidden="1">
      <c r="A16" s="113"/>
      <c r="B16" s="128" t="s">
        <v>139</v>
      </c>
      <c r="C16" s="128"/>
      <c r="D16" s="128"/>
      <c r="E16" s="112"/>
      <c r="F16" s="6" t="s">
        <v>24</v>
      </c>
      <c r="G16" s="8"/>
      <c r="H16" s="8"/>
      <c r="I16" s="59"/>
      <c r="J16" s="59"/>
      <c r="K16" s="59">
        <f t="shared" si="0"/>
        <v>0</v>
      </c>
    </row>
    <row r="17" spans="1:11" s="2" customFormat="1" ht="32.25" customHeight="1">
      <c r="A17" s="113"/>
      <c r="B17" s="128" t="s">
        <v>140</v>
      </c>
      <c r="C17" s="128"/>
      <c r="D17" s="128"/>
      <c r="E17" s="112"/>
      <c r="F17" s="6" t="s">
        <v>24</v>
      </c>
      <c r="G17" s="8">
        <f>G21+G19+G20</f>
        <v>7409.53</v>
      </c>
      <c r="H17" s="8">
        <v>4173.53</v>
      </c>
      <c r="I17" s="59">
        <v>419.14</v>
      </c>
      <c r="J17" s="59">
        <v>2783.2</v>
      </c>
      <c r="K17" s="59">
        <f t="shared" si="0"/>
        <v>14785.399999999998</v>
      </c>
    </row>
    <row r="18" spans="1:11" s="2" customFormat="1" ht="16.5" customHeight="1">
      <c r="A18" s="113"/>
      <c r="B18" s="128" t="s">
        <v>96</v>
      </c>
      <c r="C18" s="128"/>
      <c r="D18" s="128"/>
      <c r="E18" s="112"/>
      <c r="F18" s="6"/>
      <c r="G18" s="5"/>
      <c r="H18" s="5"/>
      <c r="I18" s="59"/>
      <c r="J18" s="59"/>
      <c r="K18" s="59">
        <f t="shared" si="0"/>
        <v>0</v>
      </c>
    </row>
    <row r="19" spans="1:11" s="2" customFormat="1" ht="34.5" customHeight="1">
      <c r="A19" s="113"/>
      <c r="B19" s="128" t="s">
        <v>215</v>
      </c>
      <c r="C19" s="128"/>
      <c r="D19" s="128"/>
      <c r="E19" s="112"/>
      <c r="F19" s="6" t="s">
        <v>24</v>
      </c>
      <c r="G19" s="36"/>
      <c r="H19" s="36">
        <v>586.55999999999995</v>
      </c>
      <c r="I19" s="59">
        <v>1.93</v>
      </c>
      <c r="J19" s="59">
        <v>617.4</v>
      </c>
      <c r="K19" s="59">
        <f t="shared" si="0"/>
        <v>1205.8899999999999</v>
      </c>
    </row>
    <row r="20" spans="1:11" s="2" customFormat="1" ht="33.75" customHeight="1">
      <c r="A20" s="113"/>
      <c r="B20" s="90" t="s">
        <v>214</v>
      </c>
      <c r="C20" s="152"/>
      <c r="D20" s="152"/>
      <c r="E20" s="112"/>
      <c r="F20" s="6" t="s">
        <v>24</v>
      </c>
      <c r="G20" s="36">
        <v>0.41</v>
      </c>
      <c r="H20" s="36"/>
      <c r="I20" s="59"/>
      <c r="J20" s="59"/>
      <c r="K20" s="59">
        <f t="shared" si="0"/>
        <v>0.41</v>
      </c>
    </row>
    <row r="21" spans="1:11" s="2" customFormat="1" ht="52.5" customHeight="1">
      <c r="A21" s="113"/>
      <c r="B21" s="128" t="s">
        <v>213</v>
      </c>
      <c r="C21" s="128"/>
      <c r="D21" s="128"/>
      <c r="E21" s="112"/>
      <c r="F21" s="6" t="s">
        <v>24</v>
      </c>
      <c r="G21" s="36">
        <v>7409.12</v>
      </c>
      <c r="H21" s="36">
        <v>3586.97</v>
      </c>
      <c r="I21" s="59">
        <v>417.21</v>
      </c>
      <c r="J21" s="59">
        <v>2165.8000000000002</v>
      </c>
      <c r="K21" s="59">
        <f t="shared" si="0"/>
        <v>13579.099999999999</v>
      </c>
    </row>
    <row r="22" spans="1:11" s="2" customFormat="1" ht="31.5">
      <c r="A22" s="113" t="s">
        <v>48</v>
      </c>
      <c r="B22" s="128" t="s">
        <v>95</v>
      </c>
      <c r="C22" s="128"/>
      <c r="D22" s="128"/>
      <c r="E22" s="112" t="s">
        <v>10</v>
      </c>
      <c r="F22" s="6" t="s">
        <v>24</v>
      </c>
      <c r="G22" s="8">
        <f>G24+G25+G26+G27+G28+G29+G30+G31+G32+G33+G34+G35+G36</f>
        <v>84894.090000000011</v>
      </c>
      <c r="H22" s="8">
        <v>30312.560000000001</v>
      </c>
      <c r="I22" s="59">
        <v>47470.74</v>
      </c>
      <c r="J22" s="59">
        <v>23390.2</v>
      </c>
      <c r="K22" s="59">
        <f t="shared" si="0"/>
        <v>186067.59000000003</v>
      </c>
    </row>
    <row r="23" spans="1:11" s="2" customFormat="1" ht="15.75">
      <c r="A23" s="113"/>
      <c r="B23" s="128" t="s">
        <v>41</v>
      </c>
      <c r="C23" s="128"/>
      <c r="D23" s="128"/>
      <c r="E23" s="112"/>
      <c r="F23" s="6"/>
      <c r="G23" s="8"/>
      <c r="H23" s="8"/>
      <c r="I23" s="59"/>
      <c r="J23" s="59"/>
      <c r="K23" s="59">
        <f t="shared" si="0"/>
        <v>0</v>
      </c>
    </row>
    <row r="24" spans="1:11" s="2" customFormat="1" ht="31.5">
      <c r="A24" s="113"/>
      <c r="B24" s="128" t="s">
        <v>77</v>
      </c>
      <c r="C24" s="128"/>
      <c r="D24" s="128"/>
      <c r="E24" s="112"/>
      <c r="F24" s="6" t="s">
        <v>24</v>
      </c>
      <c r="G24" s="8">
        <v>33351.370000000003</v>
      </c>
      <c r="H24" s="8">
        <v>13949.25</v>
      </c>
      <c r="I24" s="59">
        <v>17951.900000000001</v>
      </c>
      <c r="J24" s="59">
        <v>11805.9</v>
      </c>
      <c r="K24" s="59">
        <f t="shared" si="0"/>
        <v>77058.420000000013</v>
      </c>
    </row>
    <row r="25" spans="1:11" s="2" customFormat="1" ht="31.5">
      <c r="A25" s="113"/>
      <c r="B25" s="128" t="s">
        <v>78</v>
      </c>
      <c r="C25" s="128"/>
      <c r="D25" s="128"/>
      <c r="E25" s="112"/>
      <c r="F25" s="6" t="s">
        <v>24</v>
      </c>
      <c r="G25" s="8">
        <v>71.680000000000007</v>
      </c>
      <c r="H25" s="8">
        <v>26.25</v>
      </c>
      <c r="I25" s="59">
        <v>59.87</v>
      </c>
      <c r="J25" s="59">
        <v>36.4</v>
      </c>
      <c r="K25" s="59">
        <f t="shared" si="0"/>
        <v>194.2</v>
      </c>
    </row>
    <row r="26" spans="1:11" s="2" customFormat="1" ht="31.5">
      <c r="A26" s="113"/>
      <c r="B26" s="128" t="s">
        <v>79</v>
      </c>
      <c r="C26" s="128"/>
      <c r="D26" s="128"/>
      <c r="E26" s="112"/>
      <c r="F26" s="6" t="s">
        <v>24</v>
      </c>
      <c r="G26" s="8">
        <v>9900.64</v>
      </c>
      <c r="H26" s="8">
        <v>4192.01</v>
      </c>
      <c r="I26" s="59">
        <v>5384.9</v>
      </c>
      <c r="J26" s="59">
        <v>3520.7</v>
      </c>
      <c r="K26" s="59">
        <f t="shared" si="0"/>
        <v>22998.25</v>
      </c>
    </row>
    <row r="27" spans="1:11" s="2" customFormat="1" ht="31.5">
      <c r="A27" s="113"/>
      <c r="B27" s="128" t="s">
        <v>80</v>
      </c>
      <c r="C27" s="128"/>
      <c r="D27" s="128"/>
      <c r="E27" s="112"/>
      <c r="F27" s="6" t="s">
        <v>24</v>
      </c>
      <c r="G27" s="8">
        <v>119.6</v>
      </c>
      <c r="H27" s="8">
        <v>89.58</v>
      </c>
      <c r="I27" s="59">
        <v>123.6</v>
      </c>
      <c r="J27" s="59">
        <v>100.5</v>
      </c>
      <c r="K27" s="59">
        <f t="shared" si="0"/>
        <v>433.28</v>
      </c>
    </row>
    <row r="28" spans="1:11" s="2" customFormat="1" ht="31.5">
      <c r="A28" s="113"/>
      <c r="B28" s="128" t="s">
        <v>81</v>
      </c>
      <c r="C28" s="128"/>
      <c r="D28" s="128"/>
      <c r="E28" s="112"/>
      <c r="F28" s="6" t="s">
        <v>24</v>
      </c>
      <c r="G28" s="33">
        <v>12.05</v>
      </c>
      <c r="H28" s="33">
        <v>15.59</v>
      </c>
      <c r="I28" s="59">
        <v>89.46</v>
      </c>
      <c r="J28" s="59">
        <v>21.2</v>
      </c>
      <c r="K28" s="59">
        <f t="shared" si="0"/>
        <v>138.30000000000001</v>
      </c>
    </row>
    <row r="29" spans="1:11" s="2" customFormat="1" ht="31.5">
      <c r="A29" s="113"/>
      <c r="B29" s="128" t="s">
        <v>82</v>
      </c>
      <c r="C29" s="128"/>
      <c r="D29" s="128"/>
      <c r="E29" s="112"/>
      <c r="F29" s="6" t="s">
        <v>24</v>
      </c>
      <c r="G29" s="8">
        <v>4930.09</v>
      </c>
      <c r="H29" s="8">
        <v>1912.19</v>
      </c>
      <c r="I29" s="59">
        <v>2357.9699999999998</v>
      </c>
      <c r="J29" s="59">
        <v>3826.9</v>
      </c>
      <c r="K29" s="59">
        <f t="shared" si="0"/>
        <v>13027.15</v>
      </c>
    </row>
    <row r="30" spans="1:11" s="2" customFormat="1" ht="31.5" hidden="1">
      <c r="A30" s="113"/>
      <c r="B30" s="128" t="s">
        <v>83</v>
      </c>
      <c r="C30" s="128"/>
      <c r="D30" s="128"/>
      <c r="E30" s="112"/>
      <c r="F30" s="6" t="s">
        <v>24</v>
      </c>
      <c r="G30" s="8"/>
      <c r="H30" s="8"/>
      <c r="I30" s="59"/>
      <c r="J30" s="59"/>
      <c r="K30" s="59">
        <f t="shared" si="0"/>
        <v>0</v>
      </c>
    </row>
    <row r="31" spans="1:11" s="2" customFormat="1" ht="31.5">
      <c r="A31" s="113"/>
      <c r="B31" s="128" t="s">
        <v>84</v>
      </c>
      <c r="C31" s="128"/>
      <c r="D31" s="128"/>
      <c r="E31" s="112"/>
      <c r="F31" s="6" t="s">
        <v>24</v>
      </c>
      <c r="G31" s="8">
        <v>1292.3599999999999</v>
      </c>
      <c r="H31" s="8">
        <v>308.02</v>
      </c>
      <c r="I31" s="59">
        <v>389.25</v>
      </c>
      <c r="J31" s="59">
        <v>371.5</v>
      </c>
      <c r="K31" s="59">
        <f t="shared" si="0"/>
        <v>2361.13</v>
      </c>
    </row>
    <row r="32" spans="1:11" s="2" customFormat="1" ht="31.5">
      <c r="A32" s="113"/>
      <c r="B32" s="128" t="s">
        <v>85</v>
      </c>
      <c r="C32" s="128"/>
      <c r="D32" s="128"/>
      <c r="E32" s="112"/>
      <c r="F32" s="6" t="s">
        <v>24</v>
      </c>
      <c r="G32" s="8">
        <v>840.19</v>
      </c>
      <c r="H32" s="8">
        <v>790.7</v>
      </c>
      <c r="I32" s="59">
        <v>502.89</v>
      </c>
      <c r="J32" s="59">
        <v>583.9</v>
      </c>
      <c r="K32" s="59">
        <f t="shared" si="0"/>
        <v>2717.6800000000003</v>
      </c>
    </row>
    <row r="33" spans="1:11" s="2" customFormat="1" ht="31.5">
      <c r="A33" s="113"/>
      <c r="B33" s="128" t="s">
        <v>86</v>
      </c>
      <c r="C33" s="128"/>
      <c r="D33" s="128"/>
      <c r="E33" s="112"/>
      <c r="F33" s="6" t="s">
        <v>24</v>
      </c>
      <c r="G33" s="8"/>
      <c r="H33" s="8"/>
      <c r="I33" s="59">
        <v>11804.76</v>
      </c>
      <c r="J33" s="59"/>
      <c r="K33" s="59">
        <f t="shared" si="0"/>
        <v>11804.76</v>
      </c>
    </row>
    <row r="34" spans="1:11" s="2" customFormat="1" ht="31.5">
      <c r="A34" s="113"/>
      <c r="B34" s="128" t="s">
        <v>87</v>
      </c>
      <c r="C34" s="128"/>
      <c r="D34" s="128"/>
      <c r="E34" s="112"/>
      <c r="F34" s="6" t="s">
        <v>24</v>
      </c>
      <c r="G34" s="8">
        <f>3411.31+3778.94</f>
        <v>7190.25</v>
      </c>
      <c r="H34" s="8">
        <v>599.20000000000005</v>
      </c>
      <c r="I34" s="59">
        <v>3023.1</v>
      </c>
      <c r="J34" s="59">
        <v>87.2</v>
      </c>
      <c r="K34" s="59">
        <f t="shared" si="0"/>
        <v>10899.75</v>
      </c>
    </row>
    <row r="35" spans="1:11" s="2" customFormat="1" ht="31.5">
      <c r="A35" s="113"/>
      <c r="B35" s="128" t="s">
        <v>97</v>
      </c>
      <c r="C35" s="128"/>
      <c r="D35" s="128"/>
      <c r="E35" s="112"/>
      <c r="F35" s="6" t="s">
        <v>24</v>
      </c>
      <c r="G35" s="8">
        <v>18612.5</v>
      </c>
      <c r="H35" s="8"/>
      <c r="I35" s="59"/>
      <c r="J35" s="59"/>
      <c r="K35" s="59">
        <f t="shared" si="0"/>
        <v>18612.5</v>
      </c>
    </row>
    <row r="36" spans="1:11" s="2" customFormat="1" ht="31.5">
      <c r="A36" s="113"/>
      <c r="B36" s="128" t="s">
        <v>98</v>
      </c>
      <c r="C36" s="128"/>
      <c r="D36" s="128"/>
      <c r="E36" s="112"/>
      <c r="F36" s="6" t="s">
        <v>24</v>
      </c>
      <c r="G36" s="8">
        <v>8573.36</v>
      </c>
      <c r="H36" s="8">
        <v>8429.76</v>
      </c>
      <c r="I36" s="59">
        <v>5783.04</v>
      </c>
      <c r="J36" s="59">
        <v>3036</v>
      </c>
      <c r="K36" s="59">
        <f t="shared" si="0"/>
        <v>25822.160000000003</v>
      </c>
    </row>
    <row r="37" spans="1:11" s="2" customFormat="1" ht="30.75" customHeight="1">
      <c r="A37" s="113" t="s">
        <v>175</v>
      </c>
      <c r="B37" s="128" t="s">
        <v>101</v>
      </c>
      <c r="C37" s="128"/>
      <c r="D37" s="128"/>
      <c r="E37" s="112" t="s">
        <v>11</v>
      </c>
      <c r="F37" s="6" t="s">
        <v>24</v>
      </c>
      <c r="G37" s="8">
        <f>G39+G40+G41+G42+G43+G44+G45+G47+G46+G48+G49+G50+G51+G52+G53</f>
        <v>7345.1900000000005</v>
      </c>
      <c r="H37" s="8">
        <v>4370.01</v>
      </c>
      <c r="I37" s="59">
        <v>419.14</v>
      </c>
      <c r="J37" s="59">
        <v>2812.9</v>
      </c>
      <c r="K37" s="59">
        <f t="shared" si="0"/>
        <v>14947.240000000002</v>
      </c>
    </row>
    <row r="38" spans="1:11" s="2" customFormat="1" ht="15.75">
      <c r="A38" s="113"/>
      <c r="B38" s="128" t="s">
        <v>41</v>
      </c>
      <c r="C38" s="128"/>
      <c r="D38" s="128"/>
      <c r="E38" s="112"/>
      <c r="F38" s="6"/>
      <c r="G38" s="8"/>
      <c r="H38" s="8"/>
      <c r="I38" s="59"/>
      <c r="J38" s="59"/>
      <c r="K38" s="59">
        <f t="shared" si="0"/>
        <v>0</v>
      </c>
    </row>
    <row r="39" spans="1:11" s="2" customFormat="1" ht="31.5">
      <c r="A39" s="113"/>
      <c r="B39" s="128" t="s">
        <v>77</v>
      </c>
      <c r="C39" s="128"/>
      <c r="D39" s="128"/>
      <c r="E39" s="112"/>
      <c r="F39" s="6" t="s">
        <v>24</v>
      </c>
      <c r="G39" s="8">
        <v>2738.59</v>
      </c>
      <c r="H39" s="8">
        <v>1901.05</v>
      </c>
      <c r="I39" s="59">
        <v>160.9</v>
      </c>
      <c r="J39" s="59">
        <v>1415.2</v>
      </c>
      <c r="K39" s="59">
        <f t="shared" si="0"/>
        <v>6215.74</v>
      </c>
    </row>
    <row r="40" spans="1:11" s="2" customFormat="1" ht="31.5">
      <c r="A40" s="113"/>
      <c r="B40" s="128" t="s">
        <v>78</v>
      </c>
      <c r="C40" s="128"/>
      <c r="D40" s="128"/>
      <c r="E40" s="112"/>
      <c r="F40" s="6" t="s">
        <v>24</v>
      </c>
      <c r="G40" s="8">
        <v>4.9000000000000004</v>
      </c>
      <c r="H40" s="8">
        <v>4.8</v>
      </c>
      <c r="I40" s="59"/>
      <c r="J40" s="59"/>
      <c r="K40" s="59">
        <f t="shared" si="0"/>
        <v>9.6999999999999993</v>
      </c>
    </row>
    <row r="41" spans="1:11" s="2" customFormat="1" ht="31.5">
      <c r="A41" s="113"/>
      <c r="B41" s="128" t="s">
        <v>79</v>
      </c>
      <c r="C41" s="128"/>
      <c r="D41" s="128"/>
      <c r="E41" s="112"/>
      <c r="F41" s="6" t="s">
        <v>24</v>
      </c>
      <c r="G41" s="8">
        <v>828.39</v>
      </c>
      <c r="H41" s="8">
        <v>574.12</v>
      </c>
      <c r="I41" s="59">
        <v>48.72</v>
      </c>
      <c r="J41" s="59">
        <v>438.5</v>
      </c>
      <c r="K41" s="59">
        <f t="shared" si="0"/>
        <v>1889.73</v>
      </c>
    </row>
    <row r="42" spans="1:11" s="2" customFormat="1" ht="31.5">
      <c r="A42" s="113"/>
      <c r="B42" s="128" t="s">
        <v>80</v>
      </c>
      <c r="C42" s="128"/>
      <c r="D42" s="128"/>
      <c r="E42" s="112"/>
      <c r="F42" s="6" t="s">
        <v>24</v>
      </c>
      <c r="G42" s="8">
        <v>59.7</v>
      </c>
      <c r="H42" s="8">
        <v>2</v>
      </c>
      <c r="I42" s="59">
        <v>3.36</v>
      </c>
      <c r="J42" s="59">
        <v>6.6</v>
      </c>
      <c r="K42" s="59">
        <f t="shared" si="0"/>
        <v>71.66</v>
      </c>
    </row>
    <row r="43" spans="1:11" s="2" customFormat="1" ht="31.5">
      <c r="A43" s="113"/>
      <c r="B43" s="128" t="s">
        <v>81</v>
      </c>
      <c r="C43" s="128"/>
      <c r="D43" s="128"/>
      <c r="E43" s="112"/>
      <c r="F43" s="6" t="s">
        <v>24</v>
      </c>
      <c r="G43" s="8">
        <v>11.85</v>
      </c>
      <c r="H43" s="8"/>
      <c r="I43" s="59"/>
      <c r="J43" s="59"/>
      <c r="K43" s="59">
        <f t="shared" si="0"/>
        <v>11.85</v>
      </c>
    </row>
    <row r="44" spans="1:11" s="2" customFormat="1" ht="31.5">
      <c r="A44" s="113"/>
      <c r="B44" s="128" t="s">
        <v>82</v>
      </c>
      <c r="C44" s="128"/>
      <c r="D44" s="128"/>
      <c r="E44" s="112"/>
      <c r="F44" s="6" t="s">
        <v>24</v>
      </c>
      <c r="G44" s="33">
        <v>90</v>
      </c>
      <c r="H44" s="33"/>
      <c r="I44" s="59"/>
      <c r="J44" s="59"/>
      <c r="K44" s="59">
        <f t="shared" si="0"/>
        <v>90</v>
      </c>
    </row>
    <row r="45" spans="1:11" s="2" customFormat="1" ht="31.5" hidden="1">
      <c r="A45" s="113"/>
      <c r="B45" s="128" t="s">
        <v>83</v>
      </c>
      <c r="C45" s="128"/>
      <c r="D45" s="128"/>
      <c r="E45" s="112"/>
      <c r="F45" s="6" t="s">
        <v>24</v>
      </c>
      <c r="G45" s="8"/>
      <c r="H45" s="8"/>
      <c r="I45" s="59"/>
      <c r="J45" s="59"/>
      <c r="K45" s="59">
        <f t="shared" si="0"/>
        <v>0</v>
      </c>
    </row>
    <row r="46" spans="1:11" s="2" customFormat="1" ht="31.5">
      <c r="A46" s="113"/>
      <c r="B46" s="128" t="s">
        <v>84</v>
      </c>
      <c r="C46" s="128"/>
      <c r="D46" s="128"/>
      <c r="E46" s="112"/>
      <c r="F46" s="6" t="s">
        <v>24</v>
      </c>
      <c r="G46" s="33">
        <v>15.1</v>
      </c>
      <c r="H46" s="33">
        <v>321.47000000000003</v>
      </c>
      <c r="I46" s="59">
        <v>14.4</v>
      </c>
      <c r="J46" s="59">
        <v>16.3</v>
      </c>
      <c r="K46" s="59">
        <f t="shared" si="0"/>
        <v>367.27000000000004</v>
      </c>
    </row>
    <row r="47" spans="1:11" s="2" customFormat="1" ht="31.5">
      <c r="A47" s="113"/>
      <c r="B47" s="128" t="s">
        <v>85</v>
      </c>
      <c r="C47" s="128"/>
      <c r="D47" s="128"/>
      <c r="E47" s="112"/>
      <c r="F47" s="6" t="s">
        <v>24</v>
      </c>
      <c r="G47" s="8">
        <v>360.64</v>
      </c>
      <c r="H47" s="8">
        <v>151.91999999999999</v>
      </c>
      <c r="I47" s="59"/>
      <c r="J47" s="59">
        <v>561.6</v>
      </c>
      <c r="K47" s="59">
        <f t="shared" si="0"/>
        <v>1074.1599999999999</v>
      </c>
    </row>
    <row r="48" spans="1:11" s="2" customFormat="1" ht="31.5" hidden="1">
      <c r="A48" s="113"/>
      <c r="B48" s="128" t="s">
        <v>86</v>
      </c>
      <c r="C48" s="128"/>
      <c r="D48" s="128"/>
      <c r="E48" s="112"/>
      <c r="F48" s="6" t="s">
        <v>24</v>
      </c>
      <c r="G48" s="8"/>
      <c r="H48" s="8"/>
      <c r="I48" s="59"/>
      <c r="J48" s="59"/>
      <c r="K48" s="59">
        <f t="shared" si="0"/>
        <v>0</v>
      </c>
    </row>
    <row r="49" spans="1:11" s="2" customFormat="1" ht="31.5">
      <c r="A49" s="113"/>
      <c r="B49" s="128" t="s">
        <v>87</v>
      </c>
      <c r="C49" s="128"/>
      <c r="D49" s="128"/>
      <c r="E49" s="112"/>
      <c r="F49" s="6" t="s">
        <v>24</v>
      </c>
      <c r="G49" s="8">
        <v>254.17</v>
      </c>
      <c r="H49" s="8">
        <v>287.76</v>
      </c>
      <c r="I49" s="59">
        <v>15</v>
      </c>
      <c r="J49" s="59">
        <v>14.5</v>
      </c>
      <c r="K49" s="59">
        <f t="shared" si="0"/>
        <v>571.42999999999995</v>
      </c>
    </row>
    <row r="50" spans="1:11" s="2" customFormat="1" ht="31.5">
      <c r="A50" s="113"/>
      <c r="B50" s="128" t="s">
        <v>97</v>
      </c>
      <c r="C50" s="128"/>
      <c r="D50" s="128"/>
      <c r="E50" s="112"/>
      <c r="F50" s="6" t="s">
        <v>24</v>
      </c>
      <c r="G50" s="8">
        <v>950.35</v>
      </c>
      <c r="H50" s="8">
        <v>103.32</v>
      </c>
      <c r="I50" s="59">
        <v>113.5</v>
      </c>
      <c r="J50" s="59">
        <v>32.200000000000003</v>
      </c>
      <c r="K50" s="59">
        <f t="shared" si="0"/>
        <v>1199.3699999999999</v>
      </c>
    </row>
    <row r="51" spans="1:11" s="2" customFormat="1" ht="31.5">
      <c r="A51" s="113"/>
      <c r="B51" s="128" t="s">
        <v>98</v>
      </c>
      <c r="C51" s="128"/>
      <c r="D51" s="128"/>
      <c r="E51" s="112"/>
      <c r="F51" s="6" t="s">
        <v>24</v>
      </c>
      <c r="G51" s="8">
        <v>2031.5</v>
      </c>
      <c r="H51" s="8">
        <v>1023.57</v>
      </c>
      <c r="I51" s="59">
        <v>63.26</v>
      </c>
      <c r="J51" s="59">
        <v>328</v>
      </c>
      <c r="K51" s="59">
        <f t="shared" si="0"/>
        <v>3446.33</v>
      </c>
    </row>
    <row r="52" spans="1:11" s="2" customFormat="1" ht="31.5" hidden="1">
      <c r="A52" s="113"/>
      <c r="B52" s="128" t="s">
        <v>99</v>
      </c>
      <c r="C52" s="128"/>
      <c r="D52" s="128"/>
      <c r="E52" s="112"/>
      <c r="F52" s="6" t="s">
        <v>24</v>
      </c>
      <c r="G52" s="8"/>
      <c r="H52" s="8"/>
      <c r="I52" s="59"/>
      <c r="J52" s="59"/>
      <c r="K52" s="59">
        <f t="shared" si="0"/>
        <v>0</v>
      </c>
    </row>
    <row r="53" spans="1:11" s="2" customFormat="1" ht="37.5" hidden="1" customHeight="1">
      <c r="A53" s="113"/>
      <c r="B53" s="128" t="s">
        <v>100</v>
      </c>
      <c r="C53" s="128"/>
      <c r="D53" s="128"/>
      <c r="E53" s="112"/>
      <c r="F53" s="6" t="s">
        <v>24</v>
      </c>
      <c r="G53" s="8"/>
      <c r="H53" s="8"/>
      <c r="I53" s="59"/>
      <c r="J53" s="59"/>
      <c r="K53" s="59">
        <f t="shared" si="0"/>
        <v>0</v>
      </c>
    </row>
    <row r="54" spans="1:11" s="2" customFormat="1" ht="15.75" customHeight="1">
      <c r="A54" s="91" t="s">
        <v>176</v>
      </c>
      <c r="B54" s="91"/>
      <c r="C54" s="91"/>
      <c r="D54" s="91"/>
      <c r="E54" s="91"/>
      <c r="F54" s="91"/>
      <c r="G54" s="91"/>
      <c r="H54" s="91"/>
      <c r="I54" s="59"/>
      <c r="J54" s="59"/>
      <c r="K54" s="59">
        <f t="shared" si="0"/>
        <v>0</v>
      </c>
    </row>
    <row r="55" spans="1:11" s="4" customFormat="1" ht="33" customHeight="1">
      <c r="A55" s="38" t="s">
        <v>177</v>
      </c>
      <c r="B55" s="94" t="s">
        <v>102</v>
      </c>
      <c r="C55" s="94"/>
      <c r="D55" s="94"/>
      <c r="E55" s="6" t="s">
        <v>12</v>
      </c>
      <c r="F55" s="6" t="s">
        <v>24</v>
      </c>
      <c r="G55" s="37">
        <v>1072.73</v>
      </c>
      <c r="H55" s="37"/>
      <c r="I55" s="58"/>
      <c r="J55" s="58"/>
      <c r="K55" s="59">
        <f t="shared" si="0"/>
        <v>1072.73</v>
      </c>
    </row>
    <row r="56" spans="1:11" s="4" customFormat="1" ht="45" customHeight="1">
      <c r="A56" s="38" t="s">
        <v>178</v>
      </c>
      <c r="B56" s="94" t="s">
        <v>201</v>
      </c>
      <c r="C56" s="94"/>
      <c r="D56" s="94"/>
      <c r="E56" s="6" t="s">
        <v>13</v>
      </c>
      <c r="F56" s="6" t="s">
        <v>24</v>
      </c>
      <c r="G56" s="37">
        <f>G59+G60+G61+G62+G63+G63+G64+G65+G66+G67+G68+G69</f>
        <v>1481.5900000000001</v>
      </c>
      <c r="H56" s="37">
        <v>11.86</v>
      </c>
      <c r="I56" s="58">
        <v>6.55</v>
      </c>
      <c r="J56" s="58">
        <v>10.4</v>
      </c>
      <c r="K56" s="59">
        <f t="shared" si="0"/>
        <v>1510.4</v>
      </c>
    </row>
    <row r="57" spans="1:11" s="40" customFormat="1" ht="15.75">
      <c r="A57" s="6">
        <v>1</v>
      </c>
      <c r="B57" s="92">
        <v>2</v>
      </c>
      <c r="C57" s="92"/>
      <c r="D57" s="92"/>
      <c r="E57" s="6">
        <v>3</v>
      </c>
      <c r="F57" s="6">
        <v>4</v>
      </c>
      <c r="G57" s="10"/>
      <c r="H57" s="10"/>
      <c r="I57" s="58"/>
      <c r="J57" s="58"/>
      <c r="K57" s="59">
        <f t="shared" si="0"/>
        <v>0</v>
      </c>
    </row>
    <row r="58" spans="1:11" s="4" customFormat="1" ht="15.75">
      <c r="A58" s="113" t="s">
        <v>179</v>
      </c>
      <c r="B58" s="94" t="s">
        <v>41</v>
      </c>
      <c r="C58" s="94"/>
      <c r="D58" s="94"/>
      <c r="E58" s="112" t="s">
        <v>14</v>
      </c>
      <c r="F58" s="5"/>
      <c r="G58" s="5"/>
      <c r="H58" s="5"/>
      <c r="I58" s="58"/>
      <c r="J58" s="58"/>
      <c r="K58" s="59">
        <f t="shared" si="0"/>
        <v>0</v>
      </c>
    </row>
    <row r="59" spans="1:11" s="4" customFormat="1" ht="31.5">
      <c r="A59" s="113"/>
      <c r="B59" s="94" t="s">
        <v>143</v>
      </c>
      <c r="C59" s="94"/>
      <c r="D59" s="94"/>
      <c r="E59" s="112"/>
      <c r="F59" s="6" t="s">
        <v>24</v>
      </c>
      <c r="G59" s="8">
        <v>24.94</v>
      </c>
      <c r="H59" s="8">
        <v>10.48</v>
      </c>
      <c r="I59" s="58">
        <v>6.55</v>
      </c>
      <c r="J59" s="58">
        <v>1.1000000000000001</v>
      </c>
      <c r="K59" s="59">
        <f t="shared" si="0"/>
        <v>43.070000000000007</v>
      </c>
    </row>
    <row r="60" spans="1:11" s="4" customFormat="1" ht="31.5">
      <c r="A60" s="113"/>
      <c r="B60" s="94" t="s">
        <v>144</v>
      </c>
      <c r="C60" s="94"/>
      <c r="D60" s="94"/>
      <c r="E60" s="112"/>
      <c r="F60" s="6" t="s">
        <v>24</v>
      </c>
      <c r="G60" s="8"/>
      <c r="H60" s="8"/>
      <c r="I60" s="58"/>
      <c r="J60" s="58"/>
      <c r="K60" s="59">
        <f t="shared" si="0"/>
        <v>0</v>
      </c>
    </row>
    <row r="61" spans="1:11" s="4" customFormat="1" ht="31.5">
      <c r="A61" s="113"/>
      <c r="B61" s="94" t="s">
        <v>142</v>
      </c>
      <c r="C61" s="94"/>
      <c r="D61" s="94"/>
      <c r="E61" s="112"/>
      <c r="F61" s="6" t="s">
        <v>24</v>
      </c>
      <c r="G61" s="8">
        <v>1456.65</v>
      </c>
      <c r="H61" s="8">
        <v>1.38</v>
      </c>
      <c r="I61" s="58"/>
      <c r="J61" s="58">
        <v>9.3000000000000007</v>
      </c>
      <c r="K61" s="59">
        <f t="shared" si="0"/>
        <v>1467.3300000000002</v>
      </c>
    </row>
    <row r="62" spans="1:11" s="4" customFormat="1" ht="31.5" hidden="1" customHeight="1">
      <c r="A62" s="113"/>
      <c r="B62" s="94" t="s">
        <v>91</v>
      </c>
      <c r="C62" s="94"/>
      <c r="D62" s="94"/>
      <c r="E62" s="112"/>
      <c r="F62" s="6" t="s">
        <v>24</v>
      </c>
      <c r="G62" s="8"/>
      <c r="H62" s="8"/>
      <c r="I62" s="58"/>
      <c r="J62" s="58"/>
      <c r="K62" s="59">
        <f t="shared" si="0"/>
        <v>0</v>
      </c>
    </row>
    <row r="63" spans="1:11" s="4" customFormat="1" ht="33" hidden="1" customHeight="1">
      <c r="A63" s="113"/>
      <c r="B63" s="94" t="s">
        <v>69</v>
      </c>
      <c r="C63" s="94"/>
      <c r="D63" s="94"/>
      <c r="E63" s="112"/>
      <c r="F63" s="6" t="s">
        <v>24</v>
      </c>
      <c r="G63" s="8"/>
      <c r="H63" s="8"/>
      <c r="I63" s="58"/>
      <c r="J63" s="58"/>
      <c r="K63" s="59">
        <f t="shared" si="0"/>
        <v>0</v>
      </c>
    </row>
    <row r="64" spans="1:11" s="4" customFormat="1" ht="31.5" hidden="1">
      <c r="A64" s="113"/>
      <c r="B64" s="94" t="s">
        <v>67</v>
      </c>
      <c r="C64" s="94"/>
      <c r="D64" s="94"/>
      <c r="E64" s="112"/>
      <c r="F64" s="6" t="s">
        <v>24</v>
      </c>
      <c r="G64" s="8"/>
      <c r="H64" s="8"/>
      <c r="I64" s="58"/>
      <c r="J64" s="58"/>
      <c r="K64" s="59">
        <f t="shared" si="0"/>
        <v>0</v>
      </c>
    </row>
    <row r="65" spans="1:11" s="4" customFormat="1" ht="34.5" hidden="1" customHeight="1">
      <c r="A65" s="113"/>
      <c r="B65" s="94" t="s">
        <v>70</v>
      </c>
      <c r="C65" s="94"/>
      <c r="D65" s="94"/>
      <c r="E65" s="112"/>
      <c r="F65" s="6" t="s">
        <v>24</v>
      </c>
      <c r="G65" s="8"/>
      <c r="H65" s="8"/>
      <c r="I65" s="58"/>
      <c r="J65" s="58"/>
      <c r="K65" s="59">
        <f t="shared" si="0"/>
        <v>0</v>
      </c>
    </row>
    <row r="66" spans="1:11" s="4" customFormat="1" ht="39" hidden="1" customHeight="1">
      <c r="A66" s="113"/>
      <c r="B66" s="94" t="s">
        <v>71</v>
      </c>
      <c r="C66" s="94"/>
      <c r="D66" s="94"/>
      <c r="E66" s="112"/>
      <c r="F66" s="6" t="s">
        <v>24</v>
      </c>
      <c r="G66" s="8"/>
      <c r="H66" s="8"/>
      <c r="I66" s="58"/>
      <c r="J66" s="58"/>
      <c r="K66" s="59">
        <f t="shared" si="0"/>
        <v>0</v>
      </c>
    </row>
    <row r="67" spans="1:11" s="4" customFormat="1" ht="33" hidden="1" customHeight="1">
      <c r="A67" s="113"/>
      <c r="B67" s="94" t="s">
        <v>145</v>
      </c>
      <c r="C67" s="94"/>
      <c r="D67" s="94"/>
      <c r="E67" s="112"/>
      <c r="F67" s="6" t="s">
        <v>24</v>
      </c>
      <c r="G67" s="5"/>
      <c r="H67" s="5"/>
      <c r="I67" s="58"/>
      <c r="J67" s="58"/>
      <c r="K67" s="59">
        <f t="shared" si="0"/>
        <v>0</v>
      </c>
    </row>
    <row r="68" spans="1:11" s="4" customFormat="1" ht="33.75" hidden="1" customHeight="1">
      <c r="A68" s="113"/>
      <c r="B68" s="94" t="s">
        <v>146</v>
      </c>
      <c r="C68" s="94"/>
      <c r="D68" s="94"/>
      <c r="E68" s="112"/>
      <c r="F68" s="6" t="s">
        <v>24</v>
      </c>
      <c r="G68" s="8"/>
      <c r="H68" s="8"/>
      <c r="I68" s="58"/>
      <c r="J68" s="58"/>
      <c r="K68" s="59">
        <f t="shared" si="0"/>
        <v>0</v>
      </c>
    </row>
    <row r="69" spans="1:11" s="4" customFormat="1" ht="20.25" hidden="1" customHeight="1">
      <c r="A69" s="113"/>
      <c r="B69" s="94" t="s">
        <v>147</v>
      </c>
      <c r="C69" s="94"/>
      <c r="D69" s="94"/>
      <c r="E69" s="112"/>
      <c r="F69" s="6" t="s">
        <v>24</v>
      </c>
      <c r="G69" s="8"/>
      <c r="H69" s="8"/>
      <c r="I69" s="58"/>
      <c r="J69" s="58"/>
      <c r="K69" s="59">
        <f t="shared" si="0"/>
        <v>0</v>
      </c>
    </row>
    <row r="70" spans="1:11" s="4" customFormat="1" ht="51" customHeight="1">
      <c r="A70" s="113" t="s">
        <v>49</v>
      </c>
      <c r="B70" s="94" t="s">
        <v>72</v>
      </c>
      <c r="C70" s="94"/>
      <c r="D70" s="94"/>
      <c r="E70" s="112" t="s">
        <v>15</v>
      </c>
      <c r="F70" s="6" t="s">
        <v>24</v>
      </c>
      <c r="G70" s="41">
        <f>G72</f>
        <v>23.43</v>
      </c>
      <c r="H70" s="41">
        <v>131.24</v>
      </c>
      <c r="I70" s="58"/>
      <c r="J70" s="58">
        <v>125.1</v>
      </c>
      <c r="K70" s="59">
        <f t="shared" si="0"/>
        <v>279.77000000000004</v>
      </c>
    </row>
    <row r="71" spans="1:11" s="4" customFormat="1" ht="15.75">
      <c r="A71" s="113"/>
      <c r="B71" s="94" t="s">
        <v>41</v>
      </c>
      <c r="C71" s="94"/>
      <c r="D71" s="94"/>
      <c r="E71" s="112"/>
      <c r="F71" s="5"/>
      <c r="G71" s="33"/>
      <c r="H71" s="33"/>
      <c r="I71" s="58"/>
      <c r="J71" s="58"/>
      <c r="K71" s="59">
        <f t="shared" si="0"/>
        <v>0</v>
      </c>
    </row>
    <row r="72" spans="1:11" s="4" customFormat="1" ht="22.5" customHeight="1">
      <c r="A72" s="113"/>
      <c r="B72" s="143" t="s">
        <v>143</v>
      </c>
      <c r="C72" s="143"/>
      <c r="D72" s="143"/>
      <c r="E72" s="112"/>
      <c r="F72" s="6" t="s">
        <v>24</v>
      </c>
      <c r="G72" s="41">
        <v>23.43</v>
      </c>
      <c r="H72" s="41"/>
      <c r="I72" s="58"/>
      <c r="J72" s="58"/>
      <c r="K72" s="59">
        <f t="shared" si="0"/>
        <v>23.43</v>
      </c>
    </row>
    <row r="73" spans="1:11" s="4" customFormat="1" ht="31.5" hidden="1">
      <c r="A73" s="113"/>
      <c r="B73" s="143" t="s">
        <v>144</v>
      </c>
      <c r="C73" s="143"/>
      <c r="D73" s="143"/>
      <c r="E73" s="112"/>
      <c r="F73" s="6" t="s">
        <v>24</v>
      </c>
      <c r="G73" s="33"/>
      <c r="H73" s="33"/>
      <c r="I73" s="58"/>
      <c r="J73" s="58"/>
      <c r="K73" s="59">
        <f t="shared" si="0"/>
        <v>0</v>
      </c>
    </row>
    <row r="74" spans="1:11" s="4" customFormat="1" ht="31.5" hidden="1">
      <c r="A74" s="113"/>
      <c r="B74" s="143" t="s">
        <v>142</v>
      </c>
      <c r="C74" s="143"/>
      <c r="D74" s="143"/>
      <c r="E74" s="112"/>
      <c r="F74" s="6" t="s">
        <v>24</v>
      </c>
      <c r="G74" s="8"/>
      <c r="H74" s="8"/>
      <c r="I74" s="58"/>
      <c r="J74" s="58"/>
      <c r="K74" s="59">
        <f t="shared" si="0"/>
        <v>0</v>
      </c>
    </row>
    <row r="75" spans="1:11" s="4" customFormat="1" ht="38.25" hidden="1" customHeight="1">
      <c r="A75" s="113"/>
      <c r="B75" s="128" t="s">
        <v>91</v>
      </c>
      <c r="C75" s="128"/>
      <c r="D75" s="128"/>
      <c r="E75" s="112"/>
      <c r="F75" s="6" t="s">
        <v>24</v>
      </c>
      <c r="G75" s="8"/>
      <c r="H75" s="8"/>
      <c r="I75" s="58"/>
      <c r="J75" s="58"/>
      <c r="K75" s="59">
        <f t="shared" si="0"/>
        <v>0</v>
      </c>
    </row>
    <row r="76" spans="1:11" s="4" customFormat="1" ht="34.5" hidden="1" customHeight="1">
      <c r="A76" s="113"/>
      <c r="B76" s="128" t="s">
        <v>69</v>
      </c>
      <c r="C76" s="128"/>
      <c r="D76" s="128"/>
      <c r="E76" s="112"/>
      <c r="F76" s="6" t="s">
        <v>24</v>
      </c>
      <c r="G76" s="33"/>
      <c r="H76" s="33"/>
      <c r="I76" s="58"/>
      <c r="J76" s="58"/>
      <c r="K76" s="59">
        <f t="shared" si="0"/>
        <v>0</v>
      </c>
    </row>
    <row r="77" spans="1:11" s="4" customFormat="1" ht="31.5" hidden="1">
      <c r="A77" s="113"/>
      <c r="B77" s="143" t="s">
        <v>67</v>
      </c>
      <c r="C77" s="143"/>
      <c r="D77" s="143"/>
      <c r="E77" s="112"/>
      <c r="F77" s="6" t="s">
        <v>24</v>
      </c>
      <c r="G77" s="33"/>
      <c r="H77" s="33"/>
      <c r="I77" s="58"/>
      <c r="J77" s="58"/>
      <c r="K77" s="59">
        <f t="shared" ref="K77:K140" si="1">J77+I77+H77+G77</f>
        <v>0</v>
      </c>
    </row>
    <row r="78" spans="1:11" s="4" customFormat="1" ht="39" hidden="1" customHeight="1">
      <c r="A78" s="113"/>
      <c r="B78" s="128" t="s">
        <v>70</v>
      </c>
      <c r="C78" s="128"/>
      <c r="D78" s="128"/>
      <c r="E78" s="112"/>
      <c r="F78" s="6" t="s">
        <v>24</v>
      </c>
      <c r="G78" s="33"/>
      <c r="H78" s="33"/>
      <c r="I78" s="58"/>
      <c r="J78" s="58"/>
      <c r="K78" s="59">
        <f t="shared" si="1"/>
        <v>0</v>
      </c>
    </row>
    <row r="79" spans="1:11" s="4" customFormat="1" ht="31.5" hidden="1" customHeight="1">
      <c r="A79" s="113"/>
      <c r="B79" s="128" t="s">
        <v>71</v>
      </c>
      <c r="C79" s="128"/>
      <c r="D79" s="128"/>
      <c r="E79" s="112"/>
      <c r="F79" s="6" t="s">
        <v>24</v>
      </c>
      <c r="G79" s="33"/>
      <c r="H79" s="33"/>
      <c r="I79" s="58"/>
      <c r="J79" s="58"/>
      <c r="K79" s="59">
        <f t="shared" si="1"/>
        <v>0</v>
      </c>
    </row>
    <row r="80" spans="1:11" s="4" customFormat="1" ht="32.25" hidden="1" customHeight="1">
      <c r="A80" s="113"/>
      <c r="B80" s="128" t="s">
        <v>145</v>
      </c>
      <c r="C80" s="128"/>
      <c r="D80" s="128"/>
      <c r="E80" s="112"/>
      <c r="F80" s="6" t="s">
        <v>24</v>
      </c>
      <c r="G80" s="33"/>
      <c r="H80" s="33"/>
      <c r="I80" s="58"/>
      <c r="J80" s="58"/>
      <c r="K80" s="59">
        <f t="shared" si="1"/>
        <v>0</v>
      </c>
    </row>
    <row r="81" spans="1:11" s="4" customFormat="1" ht="33" hidden="1" customHeight="1">
      <c r="A81" s="113"/>
      <c r="B81" s="128" t="s">
        <v>146</v>
      </c>
      <c r="C81" s="128"/>
      <c r="D81" s="128"/>
      <c r="E81" s="112"/>
      <c r="F81" s="6" t="s">
        <v>24</v>
      </c>
      <c r="G81" s="33"/>
      <c r="H81" s="33"/>
      <c r="I81" s="58"/>
      <c r="J81" s="58"/>
      <c r="K81" s="59">
        <f t="shared" si="1"/>
        <v>0</v>
      </c>
    </row>
    <row r="82" spans="1:11" s="4" customFormat="1" ht="31.5">
      <c r="A82" s="113"/>
      <c r="B82" s="143" t="s">
        <v>147</v>
      </c>
      <c r="C82" s="143"/>
      <c r="D82" s="143"/>
      <c r="E82" s="112"/>
      <c r="F82" s="6" t="s">
        <v>24</v>
      </c>
      <c r="G82" s="5"/>
      <c r="H82" s="5">
        <v>131.24</v>
      </c>
      <c r="I82" s="58"/>
      <c r="J82" s="58"/>
      <c r="K82" s="59">
        <f t="shared" si="1"/>
        <v>131.24</v>
      </c>
    </row>
    <row r="83" spans="1:11" s="4" customFormat="1" ht="15.75" customHeight="1">
      <c r="A83" s="91" t="s">
        <v>180</v>
      </c>
      <c r="B83" s="91"/>
      <c r="C83" s="91"/>
      <c r="D83" s="91"/>
      <c r="E83" s="91"/>
      <c r="F83" s="91"/>
      <c r="G83" s="91"/>
      <c r="H83" s="91"/>
      <c r="I83" s="58"/>
      <c r="J83" s="58"/>
      <c r="K83" s="59">
        <f t="shared" si="1"/>
        <v>0</v>
      </c>
    </row>
    <row r="84" spans="1:11" s="4" customFormat="1" ht="21.75" customHeight="1">
      <c r="A84" s="38" t="s">
        <v>115</v>
      </c>
      <c r="B84" s="94" t="s">
        <v>73</v>
      </c>
      <c r="C84" s="94"/>
      <c r="D84" s="94"/>
      <c r="E84" s="10">
        <v>10</v>
      </c>
      <c r="F84" s="6" t="s">
        <v>24</v>
      </c>
      <c r="G84" s="43"/>
      <c r="H84" s="44"/>
      <c r="I84" s="58"/>
      <c r="J84" s="58"/>
      <c r="K84" s="59">
        <f t="shared" si="1"/>
        <v>0</v>
      </c>
    </row>
    <row r="85" spans="1:11" s="4" customFormat="1" ht="51.75" customHeight="1">
      <c r="A85" s="113" t="s">
        <v>116</v>
      </c>
      <c r="B85" s="94" t="s">
        <v>148</v>
      </c>
      <c r="C85" s="94"/>
      <c r="D85" s="94"/>
      <c r="E85" s="92">
        <v>11</v>
      </c>
      <c r="F85" s="6" t="s">
        <v>24</v>
      </c>
      <c r="G85" s="39">
        <v>1072.73</v>
      </c>
      <c r="H85" s="41"/>
      <c r="I85" s="58">
        <v>517.25</v>
      </c>
      <c r="J85" s="58">
        <v>-14.8</v>
      </c>
      <c r="K85" s="59">
        <f t="shared" si="1"/>
        <v>1575.18</v>
      </c>
    </row>
    <row r="86" spans="1:11" s="4" customFormat="1" ht="15.75">
      <c r="A86" s="113"/>
      <c r="B86" s="94" t="s">
        <v>41</v>
      </c>
      <c r="C86" s="94"/>
      <c r="D86" s="94"/>
      <c r="E86" s="92"/>
      <c r="F86" s="6"/>
      <c r="G86" s="39"/>
      <c r="H86" s="39"/>
      <c r="I86" s="58"/>
      <c r="J86" s="58"/>
      <c r="K86" s="59">
        <f t="shared" si="1"/>
        <v>0</v>
      </c>
    </row>
    <row r="87" spans="1:11" s="4" customFormat="1" ht="31.5" hidden="1">
      <c r="A87" s="113"/>
      <c r="B87" s="94" t="s">
        <v>92</v>
      </c>
      <c r="C87" s="94"/>
      <c r="D87" s="94"/>
      <c r="E87" s="92"/>
      <c r="F87" s="6" t="s">
        <v>24</v>
      </c>
      <c r="G87" s="39"/>
      <c r="H87" s="39"/>
      <c r="I87" s="58"/>
      <c r="J87" s="58"/>
      <c r="K87" s="59">
        <f t="shared" si="1"/>
        <v>0</v>
      </c>
    </row>
    <row r="88" spans="1:11" s="4" customFormat="1" ht="31.5" hidden="1">
      <c r="A88" s="113"/>
      <c r="B88" s="94" t="s">
        <v>93</v>
      </c>
      <c r="C88" s="94"/>
      <c r="D88" s="94"/>
      <c r="E88" s="92"/>
      <c r="F88" s="6" t="s">
        <v>24</v>
      </c>
      <c r="G88" s="39"/>
      <c r="H88" s="39"/>
      <c r="I88" s="58"/>
      <c r="J88" s="58"/>
      <c r="K88" s="59">
        <f t="shared" si="1"/>
        <v>0</v>
      </c>
    </row>
    <row r="89" spans="1:11" s="4" customFormat="1" ht="31.5">
      <c r="A89" s="113"/>
      <c r="B89" s="143" t="s">
        <v>109</v>
      </c>
      <c r="C89" s="143"/>
      <c r="D89" s="143"/>
      <c r="E89" s="92"/>
      <c r="F89" s="6" t="s">
        <v>24</v>
      </c>
      <c r="G89" s="39"/>
      <c r="H89" s="39"/>
      <c r="I89" s="58"/>
      <c r="J89" s="58">
        <v>-14.8</v>
      </c>
      <c r="K89" s="59">
        <f t="shared" si="1"/>
        <v>-14.8</v>
      </c>
    </row>
    <row r="90" spans="1:11" s="4" customFormat="1" ht="31.5" hidden="1">
      <c r="A90" s="113"/>
      <c r="B90" s="143" t="s">
        <v>110</v>
      </c>
      <c r="C90" s="143"/>
      <c r="D90" s="143"/>
      <c r="E90" s="92"/>
      <c r="F90" s="6" t="s">
        <v>24</v>
      </c>
      <c r="G90" s="39"/>
      <c r="H90" s="39"/>
      <c r="I90" s="58"/>
      <c r="J90" s="58"/>
      <c r="K90" s="59">
        <f t="shared" si="1"/>
        <v>0</v>
      </c>
    </row>
    <row r="91" spans="1:11" s="4" customFormat="1" ht="31.5" hidden="1">
      <c r="A91" s="113"/>
      <c r="B91" s="143" t="s">
        <v>111</v>
      </c>
      <c r="C91" s="143"/>
      <c r="D91" s="143"/>
      <c r="E91" s="92"/>
      <c r="F91" s="6" t="s">
        <v>24</v>
      </c>
      <c r="G91" s="39"/>
      <c r="H91" s="39"/>
      <c r="I91" s="58"/>
      <c r="J91" s="58"/>
      <c r="K91" s="59">
        <f t="shared" si="1"/>
        <v>0</v>
      </c>
    </row>
    <row r="92" spans="1:11" s="4" customFormat="1" ht="31.5">
      <c r="A92" s="113"/>
      <c r="B92" s="143" t="s">
        <v>112</v>
      </c>
      <c r="C92" s="143"/>
      <c r="D92" s="143"/>
      <c r="E92" s="92"/>
      <c r="F92" s="6" t="s">
        <v>24</v>
      </c>
      <c r="G92" s="39"/>
      <c r="H92" s="39"/>
      <c r="I92" s="58">
        <v>448.86</v>
      </c>
      <c r="J92" s="58"/>
      <c r="K92" s="59">
        <f t="shared" si="1"/>
        <v>448.86</v>
      </c>
    </row>
    <row r="93" spans="1:11" s="4" customFormat="1" ht="31.5" hidden="1">
      <c r="A93" s="113"/>
      <c r="B93" s="143" t="s">
        <v>94</v>
      </c>
      <c r="C93" s="143"/>
      <c r="D93" s="143"/>
      <c r="E93" s="92"/>
      <c r="F93" s="6" t="s">
        <v>24</v>
      </c>
      <c r="G93" s="39"/>
      <c r="H93" s="39"/>
      <c r="I93" s="58"/>
      <c r="J93" s="58"/>
      <c r="K93" s="59">
        <f t="shared" si="1"/>
        <v>0</v>
      </c>
    </row>
    <row r="94" spans="1:11" s="4" customFormat="1" ht="31.5">
      <c r="A94" s="113"/>
      <c r="B94" s="143" t="s">
        <v>74</v>
      </c>
      <c r="C94" s="143"/>
      <c r="D94" s="143"/>
      <c r="E94" s="92"/>
      <c r="F94" s="6" t="s">
        <v>24</v>
      </c>
      <c r="G94" s="39">
        <v>1072.73</v>
      </c>
      <c r="H94" s="31"/>
      <c r="I94" s="58">
        <v>63.94</v>
      </c>
      <c r="J94" s="58"/>
      <c r="K94" s="59">
        <f t="shared" si="1"/>
        <v>1136.67</v>
      </c>
    </row>
    <row r="95" spans="1:11" s="4" customFormat="1" ht="31.5">
      <c r="A95" s="113"/>
      <c r="B95" s="143" t="s">
        <v>150</v>
      </c>
      <c r="C95" s="143"/>
      <c r="D95" s="143"/>
      <c r="E95" s="92"/>
      <c r="F95" s="6" t="s">
        <v>24</v>
      </c>
      <c r="G95" s="31"/>
      <c r="H95" s="31"/>
      <c r="I95" s="58">
        <v>4.45</v>
      </c>
      <c r="J95" s="58"/>
      <c r="K95" s="59">
        <f t="shared" si="1"/>
        <v>4.45</v>
      </c>
    </row>
    <row r="96" spans="1:11" s="4" customFormat="1" ht="31.5" hidden="1">
      <c r="A96" s="113"/>
      <c r="B96" s="143" t="s">
        <v>151</v>
      </c>
      <c r="C96" s="143"/>
      <c r="D96" s="143"/>
      <c r="E96" s="92"/>
      <c r="F96" s="6" t="s">
        <v>24</v>
      </c>
      <c r="G96" s="31"/>
      <c r="H96" s="31"/>
      <c r="I96" s="58"/>
      <c r="J96" s="58"/>
      <c r="K96" s="59">
        <f t="shared" si="1"/>
        <v>0</v>
      </c>
    </row>
    <row r="97" spans="1:11" s="4" customFormat="1" ht="31.5" hidden="1">
      <c r="A97" s="113"/>
      <c r="B97" s="143" t="s">
        <v>152</v>
      </c>
      <c r="C97" s="143"/>
      <c r="D97" s="143"/>
      <c r="E97" s="92"/>
      <c r="F97" s="6" t="s">
        <v>24</v>
      </c>
      <c r="G97" s="31"/>
      <c r="H97" s="31"/>
      <c r="I97" s="58"/>
      <c r="J97" s="58"/>
      <c r="K97" s="59">
        <f t="shared" si="1"/>
        <v>0</v>
      </c>
    </row>
    <row r="98" spans="1:11" s="4" customFormat="1" ht="31.5" hidden="1">
      <c r="A98" s="113"/>
      <c r="B98" s="143" t="s">
        <v>153</v>
      </c>
      <c r="C98" s="143"/>
      <c r="D98" s="143"/>
      <c r="E98" s="92"/>
      <c r="F98" s="6" t="s">
        <v>24</v>
      </c>
      <c r="G98" s="31"/>
      <c r="H98" s="31"/>
      <c r="I98" s="58"/>
      <c r="J98" s="58"/>
      <c r="K98" s="59">
        <f t="shared" si="1"/>
        <v>0</v>
      </c>
    </row>
    <row r="99" spans="1:11" s="4" customFormat="1" ht="31.5" hidden="1">
      <c r="A99" s="113"/>
      <c r="B99" s="143" t="s">
        <v>154</v>
      </c>
      <c r="C99" s="143"/>
      <c r="D99" s="143"/>
      <c r="E99" s="92"/>
      <c r="F99" s="6" t="s">
        <v>24</v>
      </c>
      <c r="G99" s="31"/>
      <c r="H99" s="31"/>
      <c r="I99" s="58"/>
      <c r="J99" s="58"/>
      <c r="K99" s="59">
        <f t="shared" si="1"/>
        <v>0</v>
      </c>
    </row>
    <row r="100" spans="1:11" s="4" customFormat="1" ht="31.5" hidden="1">
      <c r="A100" s="113"/>
      <c r="B100" s="143" t="s">
        <v>155</v>
      </c>
      <c r="C100" s="143"/>
      <c r="D100" s="143"/>
      <c r="E100" s="92"/>
      <c r="F100" s="6" t="s">
        <v>24</v>
      </c>
      <c r="G100" s="39"/>
      <c r="H100" s="39"/>
      <c r="I100" s="58"/>
      <c r="J100" s="58"/>
      <c r="K100" s="59">
        <f t="shared" si="1"/>
        <v>0</v>
      </c>
    </row>
    <row r="101" spans="1:11" s="4" customFormat="1" ht="31.5" hidden="1">
      <c r="A101" s="113"/>
      <c r="B101" s="143" t="s">
        <v>75</v>
      </c>
      <c r="C101" s="143"/>
      <c r="D101" s="143"/>
      <c r="E101" s="92"/>
      <c r="F101" s="6" t="s">
        <v>24</v>
      </c>
      <c r="G101" s="39"/>
      <c r="H101" s="39"/>
      <c r="I101" s="58"/>
      <c r="J101" s="58"/>
      <c r="K101" s="59">
        <f t="shared" si="1"/>
        <v>0</v>
      </c>
    </row>
    <row r="102" spans="1:11" s="4" customFormat="1" ht="31.5" hidden="1">
      <c r="A102" s="113"/>
      <c r="B102" s="143" t="s">
        <v>156</v>
      </c>
      <c r="C102" s="143"/>
      <c r="D102" s="143"/>
      <c r="E102" s="92"/>
      <c r="F102" s="6" t="s">
        <v>24</v>
      </c>
      <c r="G102" s="39"/>
      <c r="H102" s="39"/>
      <c r="I102" s="58"/>
      <c r="J102" s="58"/>
      <c r="K102" s="59">
        <f t="shared" si="1"/>
        <v>0</v>
      </c>
    </row>
    <row r="103" spans="1:11" s="4" customFormat="1" ht="99" customHeight="1">
      <c r="A103" s="113" t="s">
        <v>117</v>
      </c>
      <c r="B103" s="128" t="s">
        <v>149</v>
      </c>
      <c r="C103" s="128"/>
      <c r="D103" s="128"/>
      <c r="E103" s="113" t="s">
        <v>17</v>
      </c>
      <c r="F103" s="6" t="s">
        <v>24</v>
      </c>
      <c r="G103" s="41">
        <v>128.52000000000001</v>
      </c>
      <c r="H103" s="41"/>
      <c r="I103" s="58"/>
      <c r="J103" s="58">
        <v>-73.7</v>
      </c>
      <c r="K103" s="59">
        <f t="shared" si="1"/>
        <v>54.820000000000007</v>
      </c>
    </row>
    <row r="104" spans="1:11" s="4" customFormat="1" ht="15.75">
      <c r="A104" s="113"/>
      <c r="B104" s="128" t="s">
        <v>41</v>
      </c>
      <c r="C104" s="128"/>
      <c r="D104" s="128"/>
      <c r="E104" s="113"/>
      <c r="F104" s="6"/>
      <c r="G104" s="39"/>
      <c r="H104" s="39"/>
      <c r="I104" s="58"/>
      <c r="J104" s="58"/>
      <c r="K104" s="59">
        <f t="shared" si="1"/>
        <v>0</v>
      </c>
    </row>
    <row r="105" spans="1:11" s="4" customFormat="1" ht="31.5">
      <c r="A105" s="113"/>
      <c r="B105" s="143" t="s">
        <v>109</v>
      </c>
      <c r="C105" s="143"/>
      <c r="D105" s="143"/>
      <c r="E105" s="113"/>
      <c r="F105" s="6" t="s">
        <v>24</v>
      </c>
      <c r="G105" s="39">
        <v>55.4</v>
      </c>
      <c r="H105" s="39"/>
      <c r="I105" s="58"/>
      <c r="J105" s="58">
        <v>-10.9</v>
      </c>
      <c r="K105" s="59">
        <f t="shared" si="1"/>
        <v>44.5</v>
      </c>
    </row>
    <row r="106" spans="1:11" s="4" customFormat="1" ht="31.5" hidden="1">
      <c r="A106" s="113"/>
      <c r="B106" s="143" t="s">
        <v>110</v>
      </c>
      <c r="C106" s="143"/>
      <c r="D106" s="143"/>
      <c r="E106" s="113"/>
      <c r="F106" s="6" t="s">
        <v>24</v>
      </c>
      <c r="G106" s="39"/>
      <c r="H106" s="39"/>
      <c r="I106" s="58"/>
      <c r="J106" s="58"/>
      <c r="K106" s="59">
        <f t="shared" si="1"/>
        <v>0</v>
      </c>
    </row>
    <row r="107" spans="1:11" s="4" customFormat="1" ht="31.5" hidden="1">
      <c r="A107" s="113"/>
      <c r="B107" s="143" t="s">
        <v>111</v>
      </c>
      <c r="C107" s="143"/>
      <c r="D107" s="143"/>
      <c r="E107" s="113"/>
      <c r="F107" s="6" t="s">
        <v>24</v>
      </c>
      <c r="G107" s="39"/>
      <c r="H107" s="39"/>
      <c r="I107" s="58"/>
      <c r="J107" s="58"/>
      <c r="K107" s="59">
        <f t="shared" si="1"/>
        <v>0</v>
      </c>
    </row>
    <row r="108" spans="1:11" s="4" customFormat="1" ht="31.5" hidden="1">
      <c r="A108" s="113"/>
      <c r="B108" s="143" t="s">
        <v>112</v>
      </c>
      <c r="C108" s="143"/>
      <c r="D108" s="143"/>
      <c r="E108" s="113"/>
      <c r="F108" s="6" t="s">
        <v>24</v>
      </c>
      <c r="G108" s="39"/>
      <c r="H108" s="39"/>
      <c r="I108" s="58"/>
      <c r="J108" s="58"/>
      <c r="K108" s="59">
        <f t="shared" si="1"/>
        <v>0</v>
      </c>
    </row>
    <row r="109" spans="1:11" s="4" customFormat="1" ht="31.5" hidden="1">
      <c r="A109" s="113"/>
      <c r="B109" s="143" t="s">
        <v>74</v>
      </c>
      <c r="C109" s="143"/>
      <c r="D109" s="143"/>
      <c r="E109" s="113"/>
      <c r="F109" s="6" t="s">
        <v>24</v>
      </c>
      <c r="G109" s="39"/>
      <c r="H109" s="39"/>
      <c r="I109" s="58"/>
      <c r="J109" s="58"/>
      <c r="K109" s="59">
        <f t="shared" si="1"/>
        <v>0</v>
      </c>
    </row>
    <row r="110" spans="1:11" s="4" customFormat="1" ht="31.5" hidden="1">
      <c r="A110" s="113"/>
      <c r="B110" s="143" t="s">
        <v>150</v>
      </c>
      <c r="C110" s="143"/>
      <c r="D110" s="143"/>
      <c r="E110" s="113"/>
      <c r="F110" s="6" t="s">
        <v>24</v>
      </c>
      <c r="G110" s="41"/>
      <c r="H110" s="41"/>
      <c r="I110" s="58"/>
      <c r="J110" s="58"/>
      <c r="K110" s="59">
        <f t="shared" si="1"/>
        <v>0</v>
      </c>
    </row>
    <row r="111" spans="1:11" s="4" customFormat="1" ht="31.5" hidden="1">
      <c r="A111" s="113"/>
      <c r="B111" s="143" t="s">
        <v>151</v>
      </c>
      <c r="C111" s="143"/>
      <c r="D111" s="143"/>
      <c r="E111" s="113"/>
      <c r="F111" s="6" t="s">
        <v>24</v>
      </c>
      <c r="G111" s="39"/>
      <c r="H111" s="39"/>
      <c r="I111" s="58"/>
      <c r="J111" s="58"/>
      <c r="K111" s="59">
        <f t="shared" si="1"/>
        <v>0</v>
      </c>
    </row>
    <row r="112" spans="1:11" s="4" customFormat="1" ht="31.5" hidden="1">
      <c r="A112" s="113"/>
      <c r="B112" s="143" t="s">
        <v>152</v>
      </c>
      <c r="C112" s="143"/>
      <c r="D112" s="143"/>
      <c r="E112" s="113"/>
      <c r="F112" s="6" t="s">
        <v>24</v>
      </c>
      <c r="G112" s="39"/>
      <c r="H112" s="39"/>
      <c r="I112" s="58"/>
      <c r="J112" s="58"/>
      <c r="K112" s="59">
        <f t="shared" si="1"/>
        <v>0</v>
      </c>
    </row>
    <row r="113" spans="1:11" s="4" customFormat="1" ht="31.5" hidden="1">
      <c r="A113" s="113"/>
      <c r="B113" s="143" t="s">
        <v>153</v>
      </c>
      <c r="C113" s="143"/>
      <c r="D113" s="143"/>
      <c r="E113" s="113"/>
      <c r="F113" s="6" t="s">
        <v>24</v>
      </c>
      <c r="G113" s="39"/>
      <c r="H113" s="39"/>
      <c r="I113" s="58"/>
      <c r="J113" s="58"/>
      <c r="K113" s="59">
        <f t="shared" si="1"/>
        <v>0</v>
      </c>
    </row>
    <row r="114" spans="1:11" s="4" customFormat="1" ht="31.5">
      <c r="A114" s="113"/>
      <c r="B114" s="143" t="s">
        <v>154</v>
      </c>
      <c r="C114" s="143"/>
      <c r="D114" s="143"/>
      <c r="E114" s="113"/>
      <c r="F114" s="6" t="s">
        <v>24</v>
      </c>
      <c r="G114" s="39">
        <v>141.12</v>
      </c>
      <c r="H114" s="39"/>
      <c r="I114" s="58"/>
      <c r="J114" s="58"/>
      <c r="K114" s="59">
        <f t="shared" si="1"/>
        <v>141.12</v>
      </c>
    </row>
    <row r="115" spans="1:11" s="4" customFormat="1" ht="31.5" hidden="1">
      <c r="A115" s="113"/>
      <c r="B115" s="143" t="s">
        <v>155</v>
      </c>
      <c r="C115" s="143"/>
      <c r="D115" s="143"/>
      <c r="E115" s="113"/>
      <c r="F115" s="6" t="s">
        <v>24</v>
      </c>
      <c r="G115" s="39"/>
      <c r="H115" s="39"/>
      <c r="I115" s="58"/>
      <c r="J115" s="58"/>
      <c r="K115" s="59">
        <f t="shared" si="1"/>
        <v>0</v>
      </c>
    </row>
    <row r="116" spans="1:11" s="4" customFormat="1" ht="31.5">
      <c r="A116" s="113"/>
      <c r="B116" s="143" t="s">
        <v>75</v>
      </c>
      <c r="C116" s="143"/>
      <c r="D116" s="143"/>
      <c r="E116" s="113"/>
      <c r="F116" s="6" t="s">
        <v>24</v>
      </c>
      <c r="G116" s="39">
        <v>-68</v>
      </c>
      <c r="H116" s="39"/>
      <c r="I116" s="58"/>
      <c r="J116" s="58">
        <v>-62.8</v>
      </c>
      <c r="K116" s="59">
        <f t="shared" si="1"/>
        <v>-130.80000000000001</v>
      </c>
    </row>
    <row r="117" spans="1:11" s="4" customFormat="1" ht="31.5" hidden="1">
      <c r="A117" s="113"/>
      <c r="B117" s="143" t="s">
        <v>156</v>
      </c>
      <c r="C117" s="143"/>
      <c r="D117" s="143"/>
      <c r="E117" s="113"/>
      <c r="F117" s="6" t="s">
        <v>24</v>
      </c>
      <c r="G117" s="39"/>
      <c r="H117" s="39"/>
      <c r="I117" s="58"/>
      <c r="J117" s="58"/>
      <c r="K117" s="59">
        <f t="shared" si="1"/>
        <v>0</v>
      </c>
    </row>
    <row r="118" spans="1:11" s="40" customFormat="1" ht="15.75">
      <c r="A118" s="6">
        <v>1</v>
      </c>
      <c r="B118" s="92">
        <v>2</v>
      </c>
      <c r="C118" s="92"/>
      <c r="D118" s="92"/>
      <c r="E118" s="6">
        <v>3</v>
      </c>
      <c r="F118" s="6">
        <v>4</v>
      </c>
      <c r="G118" s="10">
        <v>5</v>
      </c>
      <c r="H118" s="10">
        <v>6</v>
      </c>
      <c r="I118" s="58"/>
      <c r="J118" s="58"/>
      <c r="K118" s="59">
        <f t="shared" si="1"/>
        <v>11</v>
      </c>
    </row>
    <row r="119" spans="1:11" s="4" customFormat="1" ht="33.75" customHeight="1">
      <c r="A119" s="91" t="s">
        <v>181</v>
      </c>
      <c r="B119" s="144"/>
      <c r="C119" s="144"/>
      <c r="D119" s="144"/>
      <c r="E119" s="144"/>
      <c r="F119" s="144"/>
      <c r="G119" s="144"/>
      <c r="H119" s="144"/>
      <c r="I119" s="58"/>
      <c r="J119" s="58"/>
      <c r="K119" s="59">
        <f t="shared" si="1"/>
        <v>0</v>
      </c>
    </row>
    <row r="120" spans="1:11" s="4" customFormat="1" ht="74.25" customHeight="1">
      <c r="A120" s="113" t="s">
        <v>30</v>
      </c>
      <c r="B120" s="128" t="s">
        <v>157</v>
      </c>
      <c r="C120" s="128"/>
      <c r="D120" s="128"/>
      <c r="E120" s="113" t="s">
        <v>18</v>
      </c>
      <c r="F120" s="112" t="s">
        <v>158</v>
      </c>
      <c r="G120" s="5"/>
      <c r="H120" s="6" t="s">
        <v>223</v>
      </c>
      <c r="I120" s="58">
        <v>2000</v>
      </c>
      <c r="J120" s="58">
        <v>1094.8</v>
      </c>
      <c r="K120" s="59">
        <f>(J120+I120+H120+G120)/4</f>
        <v>2650.3424999999997</v>
      </c>
    </row>
    <row r="121" spans="1:11" s="4" customFormat="1" ht="69.75" customHeight="1">
      <c r="A121" s="113"/>
      <c r="B121" s="108" t="s">
        <v>204</v>
      </c>
      <c r="C121" s="109"/>
      <c r="D121" s="110"/>
      <c r="E121" s="113"/>
      <c r="F121" s="112"/>
      <c r="G121" s="8">
        <v>40</v>
      </c>
      <c r="H121" s="8">
        <v>648.13</v>
      </c>
      <c r="I121" s="58"/>
      <c r="J121" s="58"/>
      <c r="K121" s="59">
        <f t="shared" si="1"/>
        <v>688.13</v>
      </c>
    </row>
    <row r="122" spans="1:11" s="4" customFormat="1" ht="49.5" customHeight="1">
      <c r="A122" s="113"/>
      <c r="B122" s="108" t="s">
        <v>203</v>
      </c>
      <c r="C122" s="109"/>
      <c r="D122" s="110"/>
      <c r="E122" s="113"/>
      <c r="F122" s="112"/>
      <c r="G122" s="8">
        <v>92</v>
      </c>
      <c r="H122" s="8"/>
      <c r="I122" s="58"/>
      <c r="J122" s="58"/>
      <c r="K122" s="59">
        <f t="shared" si="1"/>
        <v>92</v>
      </c>
    </row>
    <row r="123" spans="1:11" s="4" customFormat="1" ht="68.25" customHeight="1">
      <c r="A123" s="113"/>
      <c r="B123" s="108" t="s">
        <v>200</v>
      </c>
      <c r="C123" s="109"/>
      <c r="D123" s="110"/>
      <c r="E123" s="113"/>
      <c r="F123" s="112"/>
      <c r="G123" s="8">
        <v>13880</v>
      </c>
      <c r="H123" s="8">
        <v>6858.44</v>
      </c>
      <c r="I123" s="58"/>
      <c r="J123" s="58">
        <v>1094.8</v>
      </c>
      <c r="K123" s="59">
        <f t="shared" si="1"/>
        <v>21833.239999999998</v>
      </c>
    </row>
    <row r="124" spans="1:11" s="4" customFormat="1" ht="16.5" customHeight="1">
      <c r="A124" s="91" t="s">
        <v>182</v>
      </c>
      <c r="B124" s="91"/>
      <c r="C124" s="91"/>
      <c r="D124" s="91"/>
      <c r="E124" s="91"/>
      <c r="F124" s="91"/>
      <c r="G124" s="91"/>
      <c r="H124" s="91"/>
      <c r="I124" s="58"/>
      <c r="J124" s="58"/>
      <c r="K124" s="59">
        <f t="shared" si="1"/>
        <v>0</v>
      </c>
    </row>
    <row r="125" spans="1:11" s="4" customFormat="1" ht="52.5" customHeight="1">
      <c r="A125" s="113" t="s">
        <v>31</v>
      </c>
      <c r="B125" s="94" t="s">
        <v>62</v>
      </c>
      <c r="C125" s="94"/>
      <c r="D125" s="94"/>
      <c r="E125" s="112" t="s">
        <v>19</v>
      </c>
      <c r="F125" s="6" t="s">
        <v>25</v>
      </c>
      <c r="G125" s="45">
        <f>G127+G128+G129</f>
        <v>19660</v>
      </c>
      <c r="H125" s="45">
        <v>1428</v>
      </c>
      <c r="I125" s="58">
        <v>85</v>
      </c>
      <c r="J125" s="58">
        <v>152</v>
      </c>
      <c r="K125" s="59">
        <f t="shared" si="1"/>
        <v>21325</v>
      </c>
    </row>
    <row r="126" spans="1:11" s="4" customFormat="1" ht="15.75">
      <c r="A126" s="113"/>
      <c r="B126" s="94" t="s">
        <v>159</v>
      </c>
      <c r="C126" s="94"/>
      <c r="D126" s="94"/>
      <c r="E126" s="112"/>
      <c r="F126" s="6" t="s">
        <v>25</v>
      </c>
      <c r="G126" s="8"/>
      <c r="H126" s="8"/>
      <c r="I126" s="58"/>
      <c r="J126" s="58"/>
      <c r="K126" s="59">
        <f t="shared" si="1"/>
        <v>0</v>
      </c>
    </row>
    <row r="127" spans="1:11" s="4" customFormat="1" ht="102" customHeight="1">
      <c r="A127" s="113"/>
      <c r="B127" s="108" t="s">
        <v>202</v>
      </c>
      <c r="C127" s="109"/>
      <c r="D127" s="110"/>
      <c r="E127" s="112"/>
      <c r="F127" s="6" t="s">
        <v>25</v>
      </c>
      <c r="G127" s="45">
        <v>18645</v>
      </c>
      <c r="H127" s="45">
        <v>905</v>
      </c>
      <c r="I127" s="58"/>
      <c r="J127" s="58"/>
      <c r="K127" s="59">
        <f t="shared" si="1"/>
        <v>19550</v>
      </c>
    </row>
    <row r="128" spans="1:11" s="4" customFormat="1" ht="36" customHeight="1">
      <c r="A128" s="113"/>
      <c r="B128" s="108" t="s">
        <v>203</v>
      </c>
      <c r="C128" s="109"/>
      <c r="D128" s="110"/>
      <c r="E128" s="112"/>
      <c r="F128" s="6" t="s">
        <v>25</v>
      </c>
      <c r="G128" s="45">
        <v>612</v>
      </c>
      <c r="H128" s="45"/>
      <c r="I128" s="58"/>
      <c r="J128" s="58"/>
      <c r="K128" s="59">
        <f t="shared" si="1"/>
        <v>612</v>
      </c>
    </row>
    <row r="129" spans="1:11" s="4" customFormat="1" ht="72" customHeight="1">
      <c r="A129" s="113"/>
      <c r="B129" s="108" t="s">
        <v>200</v>
      </c>
      <c r="C129" s="109"/>
      <c r="D129" s="110"/>
      <c r="E129" s="112"/>
      <c r="F129" s="6" t="s">
        <v>25</v>
      </c>
      <c r="G129" s="45">
        <v>403</v>
      </c>
      <c r="H129" s="45">
        <v>523</v>
      </c>
      <c r="I129" s="58">
        <v>85</v>
      </c>
      <c r="J129" s="58">
        <v>152</v>
      </c>
      <c r="K129" s="59">
        <f t="shared" si="1"/>
        <v>1163</v>
      </c>
    </row>
    <row r="130" spans="1:11" s="4" customFormat="1" ht="15.75">
      <c r="A130" s="46" t="s">
        <v>183</v>
      </c>
      <c r="B130" s="94" t="s">
        <v>89</v>
      </c>
      <c r="C130" s="94"/>
      <c r="D130" s="94"/>
      <c r="E130" s="6" t="s">
        <v>20</v>
      </c>
      <c r="F130" s="6" t="s">
        <v>26</v>
      </c>
      <c r="G130" s="10"/>
      <c r="H130" s="10"/>
      <c r="I130" s="58"/>
      <c r="J130" s="58"/>
      <c r="K130" s="59">
        <f t="shared" si="1"/>
        <v>0</v>
      </c>
    </row>
    <row r="131" spans="1:11" s="4" customFormat="1" ht="15.75">
      <c r="A131" s="145" t="s">
        <v>184</v>
      </c>
      <c r="B131" s="145"/>
      <c r="C131" s="145"/>
      <c r="D131" s="145"/>
      <c r="E131" s="145"/>
      <c r="F131" s="145"/>
      <c r="G131" s="145"/>
      <c r="H131" s="145"/>
      <c r="I131" s="58"/>
      <c r="J131" s="58"/>
      <c r="K131" s="59">
        <f t="shared" si="1"/>
        <v>0</v>
      </c>
    </row>
    <row r="132" spans="1:11" s="4" customFormat="1" ht="33.75" customHeight="1">
      <c r="A132" s="91" t="s">
        <v>124</v>
      </c>
      <c r="B132" s="91" t="s">
        <v>4</v>
      </c>
      <c r="C132" s="91"/>
      <c r="D132" s="91"/>
      <c r="E132" s="91"/>
      <c r="F132" s="91" t="s">
        <v>35</v>
      </c>
      <c r="G132" s="146" t="s">
        <v>36</v>
      </c>
      <c r="H132" s="148"/>
      <c r="I132" s="58"/>
      <c r="J132" s="58"/>
      <c r="K132" s="59"/>
    </row>
    <row r="133" spans="1:11" s="4" customFormat="1" ht="31.5">
      <c r="A133" s="91"/>
      <c r="B133" s="91"/>
      <c r="C133" s="91"/>
      <c r="D133" s="91"/>
      <c r="E133" s="91"/>
      <c r="F133" s="91"/>
      <c r="G133" s="37" t="s">
        <v>37</v>
      </c>
      <c r="H133" s="37" t="s">
        <v>38</v>
      </c>
      <c r="I133" s="58"/>
      <c r="J133" s="58"/>
      <c r="K133" s="59"/>
    </row>
    <row r="134" spans="1:11" s="4" customFormat="1" ht="15.75">
      <c r="A134" s="37">
        <v>1</v>
      </c>
      <c r="B134" s="91">
        <v>2</v>
      </c>
      <c r="C134" s="91"/>
      <c r="D134" s="91"/>
      <c r="E134" s="91"/>
      <c r="F134" s="37">
        <v>3</v>
      </c>
      <c r="G134" s="37">
        <v>4</v>
      </c>
      <c r="H134" s="37">
        <v>5</v>
      </c>
      <c r="I134" s="58"/>
      <c r="J134" s="58"/>
      <c r="K134" s="59">
        <f t="shared" si="1"/>
        <v>9</v>
      </c>
    </row>
    <row r="135" spans="1:11" s="4" customFormat="1" ht="15.75" customHeight="1">
      <c r="A135" s="91" t="s">
        <v>185</v>
      </c>
      <c r="B135" s="91"/>
      <c r="C135" s="91"/>
      <c r="D135" s="91"/>
      <c r="E135" s="91"/>
      <c r="F135" s="91"/>
      <c r="G135" s="91"/>
      <c r="H135" s="91"/>
      <c r="I135" s="58"/>
      <c r="J135" s="58"/>
      <c r="K135" s="59">
        <f t="shared" si="1"/>
        <v>0</v>
      </c>
    </row>
    <row r="136" spans="1:11" s="4" customFormat="1" ht="71.25" customHeight="1">
      <c r="A136" s="95" t="s">
        <v>27</v>
      </c>
      <c r="B136" s="94" t="s">
        <v>186</v>
      </c>
      <c r="C136" s="94"/>
      <c r="D136" s="94"/>
      <c r="E136" s="94"/>
      <c r="F136" s="92" t="s">
        <v>24</v>
      </c>
      <c r="G136" s="8" t="s">
        <v>210</v>
      </c>
      <c r="H136" s="8" t="s">
        <v>224</v>
      </c>
      <c r="I136" s="58" t="s">
        <v>228</v>
      </c>
      <c r="J136" s="58" t="s">
        <v>232</v>
      </c>
      <c r="K136" s="59" t="s">
        <v>238</v>
      </c>
    </row>
    <row r="137" spans="1:11" s="4" customFormat="1" ht="15.75" customHeight="1">
      <c r="A137" s="95"/>
      <c r="B137" s="94" t="s">
        <v>41</v>
      </c>
      <c r="C137" s="94"/>
      <c r="D137" s="94"/>
      <c r="E137" s="94"/>
      <c r="F137" s="92"/>
      <c r="G137" s="8"/>
      <c r="H137" s="8"/>
      <c r="I137" s="58"/>
      <c r="J137" s="58"/>
      <c r="K137" s="59">
        <f t="shared" si="1"/>
        <v>0</v>
      </c>
    </row>
    <row r="138" spans="1:11" s="4" customFormat="1" ht="15.75" customHeight="1">
      <c r="A138" s="95" t="s">
        <v>32</v>
      </c>
      <c r="B138" s="94" t="s">
        <v>105</v>
      </c>
      <c r="C138" s="94"/>
      <c r="D138" s="94"/>
      <c r="E138" s="94"/>
      <c r="F138" s="8" t="s">
        <v>24</v>
      </c>
      <c r="G138" s="8"/>
      <c r="H138" s="8"/>
      <c r="I138" s="58"/>
      <c r="J138" s="58"/>
      <c r="K138" s="59">
        <f t="shared" si="1"/>
        <v>0</v>
      </c>
    </row>
    <row r="139" spans="1:11" s="4" customFormat="1" ht="31.5">
      <c r="A139" s="95"/>
      <c r="B139" s="94" t="s">
        <v>66</v>
      </c>
      <c r="C139" s="94"/>
      <c r="D139" s="94"/>
      <c r="E139" s="94"/>
      <c r="F139" s="8" t="s">
        <v>24</v>
      </c>
      <c r="G139" s="8"/>
      <c r="H139" s="8"/>
      <c r="I139" s="58"/>
      <c r="J139" s="58"/>
      <c r="K139" s="59">
        <f t="shared" si="1"/>
        <v>0</v>
      </c>
    </row>
    <row r="140" spans="1:11" s="4" customFormat="1" ht="15.75">
      <c r="A140" s="95"/>
      <c r="B140" s="90" t="s">
        <v>42</v>
      </c>
      <c r="C140" s="90"/>
      <c r="D140" s="90"/>
      <c r="E140" s="90"/>
      <c r="F140" s="7" t="s">
        <v>24</v>
      </c>
      <c r="G140" s="8">
        <v>114996.92</v>
      </c>
      <c r="H140" s="8"/>
      <c r="I140" s="58"/>
      <c r="J140" s="58"/>
      <c r="K140" s="59">
        <f t="shared" si="1"/>
        <v>114996.92</v>
      </c>
    </row>
    <row r="141" spans="1:11" s="4" customFormat="1" ht="15.75" customHeight="1">
      <c r="A141" s="95"/>
      <c r="B141" s="90" t="s">
        <v>43</v>
      </c>
      <c r="C141" s="90"/>
      <c r="D141" s="90"/>
      <c r="E141" s="90"/>
      <c r="F141" s="7" t="s">
        <v>24</v>
      </c>
      <c r="G141" s="8">
        <v>1714.77</v>
      </c>
      <c r="H141" s="8"/>
      <c r="I141" s="58"/>
      <c r="J141" s="58"/>
      <c r="K141" s="59">
        <f t="shared" ref="K141:K163" si="2">J141+I141+H141+G141</f>
        <v>1714.77</v>
      </c>
    </row>
    <row r="142" spans="1:11" s="4" customFormat="1" ht="15.75" customHeight="1">
      <c r="A142" s="95"/>
      <c r="B142" s="90" t="s">
        <v>44</v>
      </c>
      <c r="C142" s="90"/>
      <c r="D142" s="90"/>
      <c r="E142" s="90"/>
      <c r="F142" s="7" t="s">
        <v>24</v>
      </c>
      <c r="G142" s="8"/>
      <c r="H142" s="8"/>
      <c r="I142" s="58"/>
      <c r="J142" s="58"/>
      <c r="K142" s="59">
        <f t="shared" si="2"/>
        <v>0</v>
      </c>
    </row>
    <row r="143" spans="1:11" s="4" customFormat="1" ht="15.75" customHeight="1">
      <c r="A143" s="7" t="s">
        <v>33</v>
      </c>
      <c r="B143" s="94" t="s">
        <v>106</v>
      </c>
      <c r="C143" s="94"/>
      <c r="D143" s="94"/>
      <c r="E143" s="94"/>
      <c r="F143" s="8" t="s">
        <v>24</v>
      </c>
      <c r="G143" s="8"/>
      <c r="H143" s="8"/>
      <c r="I143" s="58"/>
      <c r="J143" s="58"/>
      <c r="K143" s="59">
        <f t="shared" si="2"/>
        <v>0</v>
      </c>
    </row>
    <row r="144" spans="1:11" s="4" customFormat="1" ht="46.5" customHeight="1">
      <c r="A144" s="95" t="s">
        <v>28</v>
      </c>
      <c r="B144" s="94" t="s">
        <v>187</v>
      </c>
      <c r="C144" s="94"/>
      <c r="D144" s="94"/>
      <c r="E144" s="94"/>
      <c r="F144" s="92" t="s">
        <v>40</v>
      </c>
      <c r="G144" s="8">
        <v>25</v>
      </c>
      <c r="H144" s="8">
        <v>27</v>
      </c>
      <c r="I144" s="58">
        <v>4</v>
      </c>
      <c r="J144" s="58">
        <v>4</v>
      </c>
      <c r="K144" s="59">
        <f t="shared" si="2"/>
        <v>60</v>
      </c>
    </row>
    <row r="145" spans="1:11" s="4" customFormat="1" ht="15.75" customHeight="1">
      <c r="A145" s="95"/>
      <c r="B145" s="94" t="s">
        <v>41</v>
      </c>
      <c r="C145" s="94"/>
      <c r="D145" s="94"/>
      <c r="E145" s="94"/>
      <c r="F145" s="92"/>
      <c r="G145" s="8"/>
      <c r="H145" s="8"/>
      <c r="I145" s="58"/>
      <c r="J145" s="58"/>
      <c r="K145" s="59">
        <f t="shared" si="2"/>
        <v>0</v>
      </c>
    </row>
    <row r="146" spans="1:11" s="4" customFormat="1" ht="15.75">
      <c r="A146" s="95"/>
      <c r="B146" s="90" t="s">
        <v>42</v>
      </c>
      <c r="C146" s="90"/>
      <c r="D146" s="90"/>
      <c r="E146" s="90"/>
      <c r="F146" s="7" t="s">
        <v>26</v>
      </c>
      <c r="G146" s="7">
        <v>20</v>
      </c>
      <c r="H146" s="7">
        <v>23</v>
      </c>
      <c r="I146" s="58">
        <v>4</v>
      </c>
      <c r="J146" s="58">
        <v>4</v>
      </c>
      <c r="K146" s="59">
        <f t="shared" si="2"/>
        <v>51</v>
      </c>
    </row>
    <row r="147" spans="1:11" s="4" customFormat="1" ht="15.75" customHeight="1">
      <c r="A147" s="95"/>
      <c r="B147" s="90" t="s">
        <v>43</v>
      </c>
      <c r="C147" s="90"/>
      <c r="D147" s="90"/>
      <c r="E147" s="90"/>
      <c r="F147" s="7" t="s">
        <v>26</v>
      </c>
      <c r="G147" s="7">
        <v>5</v>
      </c>
      <c r="H147" s="7">
        <v>4</v>
      </c>
      <c r="I147" s="58"/>
      <c r="J147" s="58"/>
      <c r="K147" s="59">
        <f t="shared" si="2"/>
        <v>9</v>
      </c>
    </row>
    <row r="148" spans="1:11" s="4" customFormat="1" ht="15.75" customHeight="1">
      <c r="A148" s="95"/>
      <c r="B148" s="90" t="s">
        <v>44</v>
      </c>
      <c r="C148" s="90"/>
      <c r="D148" s="90"/>
      <c r="E148" s="90"/>
      <c r="F148" s="7" t="s">
        <v>26</v>
      </c>
      <c r="G148" s="7"/>
      <c r="H148" s="7"/>
      <c r="I148" s="58"/>
      <c r="J148" s="58"/>
      <c r="K148" s="59">
        <f t="shared" si="2"/>
        <v>0</v>
      </c>
    </row>
    <row r="149" spans="1:11" s="4" customFormat="1" ht="54" customHeight="1">
      <c r="A149" s="95" t="s">
        <v>107</v>
      </c>
      <c r="B149" s="94" t="s">
        <v>188</v>
      </c>
      <c r="C149" s="94"/>
      <c r="D149" s="94"/>
      <c r="E149" s="94"/>
      <c r="F149" s="92" t="s">
        <v>45</v>
      </c>
      <c r="G149" s="8"/>
      <c r="H149" s="8">
        <v>10849.2</v>
      </c>
      <c r="I149" s="58">
        <v>6316.2</v>
      </c>
      <c r="J149" s="58">
        <v>9232.5</v>
      </c>
      <c r="K149" s="59">
        <f t="shared" si="2"/>
        <v>26397.9</v>
      </c>
    </row>
    <row r="150" spans="1:11" s="4" customFormat="1" ht="15.75" customHeight="1">
      <c r="A150" s="95"/>
      <c r="B150" s="94" t="s">
        <v>41</v>
      </c>
      <c r="C150" s="94"/>
      <c r="D150" s="94"/>
      <c r="E150" s="94"/>
      <c r="F150" s="92"/>
      <c r="G150" s="8"/>
      <c r="H150" s="8"/>
      <c r="I150" s="58"/>
      <c r="J150" s="58"/>
      <c r="K150" s="59">
        <f t="shared" si="2"/>
        <v>0</v>
      </c>
    </row>
    <row r="151" spans="1:11" s="4" customFormat="1" ht="15.75">
      <c r="A151" s="95"/>
      <c r="B151" s="90" t="s">
        <v>42</v>
      </c>
      <c r="C151" s="90"/>
      <c r="D151" s="90"/>
      <c r="E151" s="90"/>
      <c r="F151" s="15" t="s">
        <v>46</v>
      </c>
      <c r="G151" s="7">
        <v>25101.200000000001</v>
      </c>
      <c r="H151" s="7">
        <v>10767.7</v>
      </c>
      <c r="I151" s="58">
        <v>6316.2</v>
      </c>
      <c r="J151" s="58">
        <v>9232.5</v>
      </c>
      <c r="K151" s="59">
        <f t="shared" si="2"/>
        <v>51417.600000000006</v>
      </c>
    </row>
    <row r="152" spans="1:11" s="4" customFormat="1" ht="15.75" customHeight="1">
      <c r="A152" s="95"/>
      <c r="B152" s="90" t="s">
        <v>43</v>
      </c>
      <c r="C152" s="90"/>
      <c r="D152" s="90"/>
      <c r="E152" s="90"/>
      <c r="F152" s="15" t="s">
        <v>46</v>
      </c>
      <c r="G152" s="7"/>
      <c r="H152" s="7">
        <v>81.5</v>
      </c>
      <c r="I152" s="58"/>
      <c r="J152" s="58"/>
      <c r="K152" s="59">
        <f t="shared" si="2"/>
        <v>81.5</v>
      </c>
    </row>
    <row r="153" spans="1:11" s="4" customFormat="1" ht="15.75" hidden="1" customHeight="1">
      <c r="A153" s="95"/>
      <c r="B153" s="90" t="s">
        <v>44</v>
      </c>
      <c r="C153" s="90"/>
      <c r="D153" s="90"/>
      <c r="E153" s="90"/>
      <c r="F153" s="15" t="s">
        <v>46</v>
      </c>
      <c r="G153" s="7"/>
      <c r="H153" s="7"/>
      <c r="I153" s="58"/>
      <c r="J153" s="58"/>
      <c r="K153" s="59">
        <f t="shared" si="2"/>
        <v>0</v>
      </c>
    </row>
    <row r="154" spans="1:11" s="4" customFormat="1" ht="49.5" hidden="1" customHeight="1">
      <c r="A154" s="151" t="s">
        <v>160</v>
      </c>
      <c r="B154" s="94" t="s">
        <v>189</v>
      </c>
      <c r="C154" s="94"/>
      <c r="D154" s="94"/>
      <c r="E154" s="94"/>
      <c r="F154" s="15" t="s">
        <v>46</v>
      </c>
      <c r="G154" s="47"/>
      <c r="H154" s="47"/>
      <c r="I154" s="58"/>
      <c r="J154" s="58"/>
      <c r="K154" s="59">
        <f t="shared" si="2"/>
        <v>0</v>
      </c>
    </row>
    <row r="155" spans="1:11" s="4" customFormat="1" ht="15.75" hidden="1">
      <c r="A155" s="151"/>
      <c r="B155" s="94" t="s">
        <v>66</v>
      </c>
      <c r="C155" s="94"/>
      <c r="D155" s="94"/>
      <c r="E155" s="94"/>
      <c r="F155" s="15" t="s">
        <v>46</v>
      </c>
      <c r="G155" s="8"/>
      <c r="H155" s="8"/>
      <c r="I155" s="58"/>
      <c r="J155" s="58"/>
      <c r="K155" s="59">
        <f t="shared" si="2"/>
        <v>0</v>
      </c>
    </row>
    <row r="156" spans="1:11" s="4" customFormat="1" ht="15.75" hidden="1">
      <c r="A156" s="151"/>
      <c r="B156" s="90" t="s">
        <v>42</v>
      </c>
      <c r="C156" s="90"/>
      <c r="D156" s="90"/>
      <c r="E156" s="90"/>
      <c r="F156" s="15" t="s">
        <v>46</v>
      </c>
      <c r="G156" s="8"/>
      <c r="H156" s="8"/>
      <c r="I156" s="58"/>
      <c r="J156" s="58"/>
      <c r="K156" s="59">
        <f t="shared" si="2"/>
        <v>0</v>
      </c>
    </row>
    <row r="157" spans="1:11" s="4" customFormat="1" ht="15.75" hidden="1" customHeight="1">
      <c r="A157" s="151"/>
      <c r="B157" s="90" t="s">
        <v>43</v>
      </c>
      <c r="C157" s="90"/>
      <c r="D157" s="90"/>
      <c r="E157" s="90"/>
      <c r="F157" s="15" t="s">
        <v>46</v>
      </c>
      <c r="G157" s="8"/>
      <c r="H157" s="8"/>
      <c r="I157" s="58"/>
      <c r="J157" s="58"/>
      <c r="K157" s="59">
        <f t="shared" si="2"/>
        <v>0</v>
      </c>
    </row>
    <row r="158" spans="1:11" s="4" customFormat="1" ht="15.75" hidden="1" customHeight="1">
      <c r="A158" s="151"/>
      <c r="B158" s="90" t="s">
        <v>44</v>
      </c>
      <c r="C158" s="90"/>
      <c r="D158" s="90"/>
      <c r="E158" s="90"/>
      <c r="F158" s="15" t="s">
        <v>46</v>
      </c>
      <c r="G158" s="8"/>
      <c r="H158" s="8"/>
      <c r="I158" s="58"/>
      <c r="J158" s="58"/>
      <c r="K158" s="59">
        <f t="shared" si="2"/>
        <v>0</v>
      </c>
    </row>
    <row r="159" spans="1:11" s="4" customFormat="1" ht="60" hidden="1" customHeight="1">
      <c r="A159" s="18" t="s">
        <v>161</v>
      </c>
      <c r="B159" s="94" t="s">
        <v>190</v>
      </c>
      <c r="C159" s="94"/>
      <c r="D159" s="94"/>
      <c r="E159" s="94"/>
      <c r="F159" s="15" t="s">
        <v>46</v>
      </c>
      <c r="G159" s="8"/>
      <c r="H159" s="8"/>
      <c r="I159" s="58"/>
      <c r="J159" s="58"/>
      <c r="K159" s="59">
        <f t="shared" si="2"/>
        <v>0</v>
      </c>
    </row>
    <row r="160" spans="1:11" s="4" customFormat="1" ht="73.5" hidden="1" customHeight="1">
      <c r="A160" s="18" t="s">
        <v>163</v>
      </c>
      <c r="B160" s="94" t="s">
        <v>164</v>
      </c>
      <c r="C160" s="94"/>
      <c r="D160" s="94"/>
      <c r="E160" s="94"/>
      <c r="F160" s="8" t="s">
        <v>24</v>
      </c>
      <c r="G160" s="8"/>
      <c r="H160" s="8"/>
      <c r="I160" s="58"/>
      <c r="J160" s="58"/>
      <c r="K160" s="59">
        <f t="shared" si="2"/>
        <v>0</v>
      </c>
    </row>
    <row r="161" spans="1:11" s="4" customFormat="1" ht="72" hidden="1" customHeight="1">
      <c r="A161" s="18" t="s">
        <v>166</v>
      </c>
      <c r="B161" s="94" t="s">
        <v>165</v>
      </c>
      <c r="C161" s="94"/>
      <c r="D161" s="94"/>
      <c r="E161" s="94"/>
      <c r="F161" s="8" t="s">
        <v>24</v>
      </c>
      <c r="G161" s="8"/>
      <c r="H161" s="8"/>
      <c r="I161" s="58"/>
      <c r="J161" s="58"/>
      <c r="K161" s="59">
        <f t="shared" si="2"/>
        <v>0</v>
      </c>
    </row>
    <row r="162" spans="1:11" s="4" customFormat="1" ht="54" customHeight="1">
      <c r="A162" s="18" t="s">
        <v>168</v>
      </c>
      <c r="B162" s="94" t="s">
        <v>167</v>
      </c>
      <c r="C162" s="94"/>
      <c r="D162" s="94"/>
      <c r="E162" s="94"/>
      <c r="F162" s="8" t="s">
        <v>24</v>
      </c>
      <c r="G162" s="8" t="s">
        <v>211</v>
      </c>
      <c r="H162" s="8" t="s">
        <v>225</v>
      </c>
      <c r="I162" s="58" t="s">
        <v>229</v>
      </c>
      <c r="J162" s="58" t="s">
        <v>233</v>
      </c>
      <c r="K162" s="59" t="s">
        <v>236</v>
      </c>
    </row>
    <row r="163" spans="1:11" s="4" customFormat="1" ht="15.75" customHeight="1">
      <c r="A163" s="91" t="s">
        <v>162</v>
      </c>
      <c r="B163" s="91"/>
      <c r="C163" s="91"/>
      <c r="D163" s="91"/>
      <c r="E163" s="91"/>
      <c r="F163" s="91"/>
      <c r="G163" s="91"/>
      <c r="H163" s="91"/>
      <c r="I163" s="58"/>
      <c r="J163" s="58"/>
      <c r="K163" s="59">
        <f t="shared" si="2"/>
        <v>0</v>
      </c>
    </row>
    <row r="164" spans="1:11" s="4" customFormat="1" ht="54" customHeight="1">
      <c r="A164" s="95" t="s">
        <v>29</v>
      </c>
      <c r="B164" s="94" t="s">
        <v>191</v>
      </c>
      <c r="C164" s="94"/>
      <c r="D164" s="94"/>
      <c r="E164" s="94"/>
      <c r="F164" s="92" t="s">
        <v>24</v>
      </c>
      <c r="G164" s="8" t="s">
        <v>216</v>
      </c>
      <c r="H164" s="8" t="s">
        <v>226</v>
      </c>
      <c r="I164" s="58" t="s">
        <v>230</v>
      </c>
      <c r="J164" s="58" t="s">
        <v>234</v>
      </c>
      <c r="K164" s="59" t="s">
        <v>237</v>
      </c>
    </row>
    <row r="165" spans="1:11" s="4" customFormat="1" ht="15.75" hidden="1" customHeight="1">
      <c r="A165" s="95"/>
      <c r="B165" s="94" t="s">
        <v>41</v>
      </c>
      <c r="C165" s="94"/>
      <c r="D165" s="94"/>
      <c r="E165" s="94"/>
      <c r="F165" s="92"/>
      <c r="G165" s="8"/>
      <c r="H165" s="8"/>
      <c r="I165" s="58"/>
      <c r="J165" s="58"/>
      <c r="K165" s="58"/>
    </row>
    <row r="166" spans="1:11" s="4" customFormat="1" ht="15.75" hidden="1" customHeight="1">
      <c r="A166" s="95"/>
      <c r="B166" s="94" t="s">
        <v>105</v>
      </c>
      <c r="C166" s="94"/>
      <c r="D166" s="94"/>
      <c r="E166" s="94"/>
      <c r="F166" s="8" t="s">
        <v>24</v>
      </c>
      <c r="G166" s="8"/>
      <c r="H166" s="8"/>
      <c r="I166" s="58"/>
      <c r="J166" s="58"/>
      <c r="K166" s="58"/>
    </row>
    <row r="167" spans="1:11" s="4" customFormat="1" ht="15.75" hidden="1" customHeight="1">
      <c r="A167" s="95"/>
      <c r="B167" s="94" t="s">
        <v>106</v>
      </c>
      <c r="C167" s="94"/>
      <c r="D167" s="94"/>
      <c r="E167" s="94"/>
      <c r="F167" s="8" t="s">
        <v>24</v>
      </c>
      <c r="G167" s="8"/>
      <c r="H167" s="8"/>
      <c r="I167" s="58"/>
      <c r="J167" s="58"/>
      <c r="K167" s="58"/>
    </row>
    <row r="168" spans="1:11" s="4" customFormat="1" ht="15.75" hidden="1">
      <c r="A168" s="8">
        <v>1</v>
      </c>
      <c r="B168" s="92">
        <v>2</v>
      </c>
      <c r="C168" s="92"/>
      <c r="D168" s="92"/>
      <c r="E168" s="92"/>
      <c r="F168" s="8">
        <v>3</v>
      </c>
      <c r="G168" s="8">
        <v>4</v>
      </c>
      <c r="H168" s="8">
        <v>5</v>
      </c>
      <c r="I168" s="58"/>
      <c r="J168" s="58"/>
      <c r="K168" s="58"/>
    </row>
    <row r="169" spans="1:11" s="4" customFormat="1" ht="15.75" hidden="1" customHeight="1">
      <c r="A169" s="146" t="s">
        <v>192</v>
      </c>
      <c r="B169" s="147"/>
      <c r="C169" s="147"/>
      <c r="D169" s="147"/>
      <c r="E169" s="147"/>
      <c r="F169" s="147"/>
      <c r="G169" s="147"/>
      <c r="H169" s="148"/>
      <c r="I169" s="58"/>
      <c r="J169" s="58"/>
      <c r="K169" s="58"/>
    </row>
    <row r="170" spans="1:11" s="4" customFormat="1" ht="71.25" hidden="1" customHeight="1">
      <c r="A170" s="95" t="s">
        <v>47</v>
      </c>
      <c r="B170" s="94" t="s">
        <v>169</v>
      </c>
      <c r="C170" s="94"/>
      <c r="D170" s="94"/>
      <c r="E170" s="94"/>
      <c r="F170" s="8" t="s">
        <v>24</v>
      </c>
      <c r="G170" s="8"/>
      <c r="H170" s="8"/>
      <c r="I170" s="58"/>
      <c r="J170" s="58"/>
      <c r="K170" s="58"/>
    </row>
    <row r="171" spans="1:11" s="4" customFormat="1" ht="15.75" hidden="1" customHeight="1">
      <c r="A171" s="95"/>
      <c r="B171" s="94" t="s">
        <v>39</v>
      </c>
      <c r="C171" s="94"/>
      <c r="D171" s="94"/>
      <c r="E171" s="94"/>
      <c r="F171" s="8" t="s">
        <v>24</v>
      </c>
      <c r="G171" s="8"/>
      <c r="H171" s="8"/>
      <c r="I171" s="58"/>
      <c r="J171" s="58"/>
      <c r="K171" s="58"/>
    </row>
    <row r="172" spans="1:11" s="4" customFormat="1" ht="15.75" hidden="1" customHeight="1">
      <c r="A172" s="95"/>
      <c r="B172" s="94" t="s">
        <v>170</v>
      </c>
      <c r="C172" s="94"/>
      <c r="D172" s="94"/>
      <c r="E172" s="94"/>
      <c r="F172" s="8" t="s">
        <v>24</v>
      </c>
      <c r="G172" s="8"/>
      <c r="H172" s="8"/>
      <c r="I172" s="58"/>
      <c r="J172" s="58"/>
      <c r="K172" s="58"/>
    </row>
    <row r="173" spans="1:11" s="4" customFormat="1" ht="15.75" hidden="1" customHeight="1">
      <c r="A173" s="95"/>
      <c r="B173" s="94" t="s">
        <v>171</v>
      </c>
      <c r="C173" s="94"/>
      <c r="D173" s="94"/>
      <c r="E173" s="94"/>
      <c r="F173" s="8" t="s">
        <v>24</v>
      </c>
      <c r="G173" s="8"/>
      <c r="H173" s="8"/>
      <c r="I173" s="58"/>
      <c r="J173" s="58"/>
      <c r="K173" s="58"/>
    </row>
  </sheetData>
  <protectedRanges>
    <protectedRange password="CE28" sqref="E81:E82 A90:B94 G81:H82" name="Диапазон8"/>
    <protectedRange password="CE28" sqref="E70 E72:E78 G72:H78 G70:H70" name="Диапазон7"/>
    <protectedRange password="CE28" sqref="F58 E86:E88 E59:E68 G58:H68 E71:H71 G86:H88" name="Диапазон6"/>
  </protectedRanges>
  <mergeCells count="205">
    <mergeCell ref="B167:E167"/>
    <mergeCell ref="B168:E168"/>
    <mergeCell ref="A169:H169"/>
    <mergeCell ref="A170:A173"/>
    <mergeCell ref="B170:E170"/>
    <mergeCell ref="B171:E171"/>
    <mergeCell ref="B172:E172"/>
    <mergeCell ref="B173:E173"/>
    <mergeCell ref="B159:E159"/>
    <mergeCell ref="B160:E160"/>
    <mergeCell ref="B161:E161"/>
    <mergeCell ref="B162:E162"/>
    <mergeCell ref="A163:H163"/>
    <mergeCell ref="A164:A167"/>
    <mergeCell ref="B164:E164"/>
    <mergeCell ref="F164:F165"/>
    <mergeCell ref="B165:E165"/>
    <mergeCell ref="B166:E166"/>
    <mergeCell ref="A154:A158"/>
    <mergeCell ref="B154:E154"/>
    <mergeCell ref="B155:E155"/>
    <mergeCell ref="B156:E156"/>
    <mergeCell ref="B157:E157"/>
    <mergeCell ref="B158:E158"/>
    <mergeCell ref="A149:A153"/>
    <mergeCell ref="B149:E149"/>
    <mergeCell ref="F149:F150"/>
    <mergeCell ref="B150:E150"/>
    <mergeCell ref="B151:E151"/>
    <mergeCell ref="B152:E152"/>
    <mergeCell ref="B153:E153"/>
    <mergeCell ref="B143:E143"/>
    <mergeCell ref="A144:A148"/>
    <mergeCell ref="B144:E144"/>
    <mergeCell ref="F144:F145"/>
    <mergeCell ref="B145:E145"/>
    <mergeCell ref="B146:E146"/>
    <mergeCell ref="B147:E147"/>
    <mergeCell ref="B148:E148"/>
    <mergeCell ref="A138:A142"/>
    <mergeCell ref="B138:E138"/>
    <mergeCell ref="B139:E139"/>
    <mergeCell ref="B140:E140"/>
    <mergeCell ref="B141:E141"/>
    <mergeCell ref="B142:E142"/>
    <mergeCell ref="B134:E134"/>
    <mergeCell ref="A135:H135"/>
    <mergeCell ref="A136:A137"/>
    <mergeCell ref="B136:E136"/>
    <mergeCell ref="F136:F137"/>
    <mergeCell ref="B137:E137"/>
    <mergeCell ref="B130:D130"/>
    <mergeCell ref="A131:H131"/>
    <mergeCell ref="A132:A133"/>
    <mergeCell ref="B132:E133"/>
    <mergeCell ref="F132:F133"/>
    <mergeCell ref="G132:H132"/>
    <mergeCell ref="A124:H124"/>
    <mergeCell ref="A125:A129"/>
    <mergeCell ref="B125:D125"/>
    <mergeCell ref="E125:E129"/>
    <mergeCell ref="B126:D126"/>
    <mergeCell ref="B127:D127"/>
    <mergeCell ref="B128:D128"/>
    <mergeCell ref="B129:D129"/>
    <mergeCell ref="B117:D117"/>
    <mergeCell ref="B118:D118"/>
    <mergeCell ref="A119:H119"/>
    <mergeCell ref="A120:A123"/>
    <mergeCell ref="B120:D120"/>
    <mergeCell ref="E120:E123"/>
    <mergeCell ref="F120:F123"/>
    <mergeCell ref="B121:D121"/>
    <mergeCell ref="B122:D122"/>
    <mergeCell ref="B123:D123"/>
    <mergeCell ref="B111:D111"/>
    <mergeCell ref="B112:D112"/>
    <mergeCell ref="B113:D113"/>
    <mergeCell ref="B114:D114"/>
    <mergeCell ref="B115:D115"/>
    <mergeCell ref="B116:D116"/>
    <mergeCell ref="A103:A117"/>
    <mergeCell ref="B103:D103"/>
    <mergeCell ref="E103:E117"/>
    <mergeCell ref="B104:D104"/>
    <mergeCell ref="B105:D105"/>
    <mergeCell ref="B106:D106"/>
    <mergeCell ref="B107:D107"/>
    <mergeCell ref="B108:D108"/>
    <mergeCell ref="B109:D109"/>
    <mergeCell ref="B110:D110"/>
    <mergeCell ref="A83:H83"/>
    <mergeCell ref="B84:D84"/>
    <mergeCell ref="A85:A102"/>
    <mergeCell ref="B85:D85"/>
    <mergeCell ref="E85:E102"/>
    <mergeCell ref="B86:D86"/>
    <mergeCell ref="B87:D87"/>
    <mergeCell ref="B88:D88"/>
    <mergeCell ref="B89:D89"/>
    <mergeCell ref="B90:D90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A70:A82"/>
    <mergeCell ref="B70:D70"/>
    <mergeCell ref="B80:D80"/>
    <mergeCell ref="B81:D81"/>
    <mergeCell ref="B82:D82"/>
    <mergeCell ref="E70:E82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57:D57"/>
    <mergeCell ref="A58:A69"/>
    <mergeCell ref="B58:D58"/>
    <mergeCell ref="E58:E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A54:H54"/>
    <mergeCell ref="B55:D55"/>
    <mergeCell ref="B56:D56"/>
    <mergeCell ref="E37:E53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2:D22"/>
    <mergeCell ref="B33:D33"/>
    <mergeCell ref="B34:D34"/>
    <mergeCell ref="B35:D35"/>
    <mergeCell ref="B36:D36"/>
    <mergeCell ref="A37:A53"/>
    <mergeCell ref="B37:D37"/>
    <mergeCell ref="B47:D47"/>
    <mergeCell ref="B48:D48"/>
    <mergeCell ref="B49:D49"/>
    <mergeCell ref="B50:D50"/>
    <mergeCell ref="A22:A36"/>
    <mergeCell ref="B51:D51"/>
    <mergeCell ref="B52:D52"/>
    <mergeCell ref="B53:D53"/>
    <mergeCell ref="E22:E36"/>
    <mergeCell ref="B23:D23"/>
    <mergeCell ref="B24:D24"/>
    <mergeCell ref="B25:D25"/>
    <mergeCell ref="B26:D26"/>
    <mergeCell ref="A11:H11"/>
    <mergeCell ref="A12:A21"/>
    <mergeCell ref="B12:D12"/>
    <mergeCell ref="E12:E21"/>
    <mergeCell ref="B13:D13"/>
    <mergeCell ref="B14:D14"/>
    <mergeCell ref="B15:D15"/>
    <mergeCell ref="B16:D16"/>
    <mergeCell ref="B17:D17"/>
    <mergeCell ref="B18:D18"/>
    <mergeCell ref="B27:D27"/>
    <mergeCell ref="B28:D28"/>
    <mergeCell ref="B29:D29"/>
    <mergeCell ref="B30:D30"/>
    <mergeCell ref="B31:D31"/>
    <mergeCell ref="B32:D32"/>
    <mergeCell ref="B19:D19"/>
    <mergeCell ref="B20:D20"/>
    <mergeCell ref="B21:D21"/>
    <mergeCell ref="B3:D3"/>
    <mergeCell ref="A4:H4"/>
    <mergeCell ref="A5:A10"/>
    <mergeCell ref="B5:D5"/>
    <mergeCell ref="E5:E10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</dc:creator>
  <cp:lastModifiedBy>Татьяна</cp:lastModifiedBy>
  <cp:lastPrinted>2018-04-04T04:39:26Z</cp:lastPrinted>
  <dcterms:created xsi:type="dcterms:W3CDTF">2010-06-29T08:28:40Z</dcterms:created>
  <dcterms:modified xsi:type="dcterms:W3CDTF">2018-04-04T04:47:35Z</dcterms:modified>
</cp:coreProperties>
</file>